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-120" yWindow="-120" windowWidth="29040" windowHeight="15840"/>
  </bookViews>
  <sheets>
    <sheet name="форма 2П_сопоставимые" sheetId="1" r:id="rId1"/>
  </sheets>
  <definedNames>
    <definedName name="_ftn1" localSheetId="0">'форма 2П_сопоставимые'!#REF!</definedName>
    <definedName name="_ftn2" localSheetId="0">'форма 2П_сопоставимые'!#REF!</definedName>
    <definedName name="_ftn3" localSheetId="0">'форма 2П_сопоставимые'!#REF!</definedName>
    <definedName name="_ftnref1" localSheetId="0">'форма 2П_сопоставимые'!#REF!</definedName>
    <definedName name="_ftnref2" localSheetId="0">'форма 2П_сопоставимые'!$B$25</definedName>
    <definedName name="_ftnref3" localSheetId="0">'форма 2П_сопоставимые'!$C$25</definedName>
    <definedName name="_Ref346553369" localSheetId="0">'форма 2П_сопоставимые'!#REF!</definedName>
    <definedName name="_xlnm.Print_Titles" localSheetId="0">'форма 2П_сопоставимые'!$4:$5</definedName>
    <definedName name="_xlnm.Print_Area" localSheetId="0">'форма 2П_сопоставимые'!$A$1:$H$158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2" i="1" l="1"/>
  <c r="H141" i="1" s="1"/>
  <c r="H148" i="1" s="1"/>
  <c r="G142" i="1"/>
  <c r="G141" i="1" s="1"/>
  <c r="G148" i="1" s="1"/>
  <c r="F142" i="1"/>
  <c r="F141" i="1" s="1"/>
  <c r="F148" i="1" s="1"/>
  <c r="E142" i="1"/>
  <c r="E141" i="1" s="1"/>
  <c r="E148" i="1" s="1"/>
  <c r="D142" i="1"/>
  <c r="D141" i="1" s="1"/>
  <c r="D148" i="1" s="1"/>
  <c r="H97" i="1" l="1"/>
  <c r="G97" i="1"/>
  <c r="F97" i="1"/>
  <c r="E97" i="1"/>
  <c r="D97" i="1"/>
  <c r="H82" i="1" l="1"/>
  <c r="G82" i="1"/>
  <c r="H83" i="1" s="1"/>
  <c r="F82" i="1"/>
  <c r="G83" i="1" s="1"/>
  <c r="E82" i="1"/>
  <c r="F83" i="1" s="1"/>
  <c r="D82" i="1"/>
  <c r="E83" i="1" s="1"/>
  <c r="E78" i="1" l="1"/>
  <c r="E74" i="1"/>
  <c r="E30" i="1"/>
  <c r="D20" i="1"/>
  <c r="E19" i="1"/>
  <c r="D19" i="1"/>
  <c r="E7" i="1"/>
  <c r="E9" i="1" s="1"/>
  <c r="E12" i="1" l="1"/>
  <c r="F12" i="1"/>
  <c r="G12" i="1"/>
  <c r="H12" i="1"/>
  <c r="F9" i="1"/>
  <c r="G9" i="1"/>
  <c r="H9" i="1"/>
  <c r="H158" i="1" l="1"/>
  <c r="G158" i="1"/>
  <c r="F158" i="1"/>
  <c r="E158" i="1"/>
  <c r="E157" i="1" l="1"/>
  <c r="F157" i="1" l="1"/>
  <c r="G157" i="1"/>
  <c r="H157" i="1"/>
  <c r="D132" i="1" l="1"/>
  <c r="F13" i="1" l="1"/>
  <c r="H13" i="1"/>
  <c r="F132" i="1"/>
  <c r="F134" i="1" s="1"/>
  <c r="G13" i="1" l="1"/>
  <c r="F20" i="1"/>
  <c r="G132" i="1"/>
  <c r="G134" i="1" s="1"/>
  <c r="G20" i="1" l="1"/>
  <c r="F19" i="1"/>
  <c r="H20" i="1"/>
  <c r="H132" i="1"/>
  <c r="H134" i="1" s="1"/>
  <c r="G19" i="1" l="1"/>
  <c r="H19" i="1"/>
</calcChain>
</file>

<file path=xl/sharedStrings.xml><?xml version="1.0" encoding="utf-8"?>
<sst xmlns="http://schemas.openxmlformats.org/spreadsheetml/2006/main" count="405" uniqueCount="222">
  <si>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</si>
  <si>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</si>
  <si>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</si>
  <si>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</si>
  <si>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</si>
  <si>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</si>
  <si>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</si>
  <si>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</si>
  <si>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</si>
  <si>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</si>
  <si>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</si>
  <si>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</si>
  <si>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</si>
  <si>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</si>
  <si>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</si>
  <si>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</si>
  <si>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</si>
  <si>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Индекс промышленного производства</t>
  </si>
  <si>
    <t>% к предыдущему году в сопоставимых ценах</t>
  </si>
  <si>
    <t>% к предыдущему году</t>
  </si>
  <si>
    <t xml:space="preserve">Индекс производства </t>
  </si>
  <si>
    <t>IV</t>
  </si>
  <si>
    <t>Сельское хозяйство</t>
  </si>
  <si>
    <t>V</t>
  </si>
  <si>
    <t>VI</t>
  </si>
  <si>
    <t>Потребительский рынок</t>
  </si>
  <si>
    <t>% в сопоставимых ценах</t>
  </si>
  <si>
    <t>VII</t>
  </si>
  <si>
    <t>Инвестиции</t>
  </si>
  <si>
    <t>Индекс физического объема инвестиций в основной капитал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</si>
  <si>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</si>
  <si>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</si>
  <si>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</si>
  <si>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</si>
  <si>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</si>
  <si>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</si>
  <si>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</si>
  <si>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</si>
  <si>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</si>
  <si>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</si>
  <si>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</si>
  <si>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</si>
  <si>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</si>
  <si>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</si>
  <si>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</si>
  <si>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</si>
  <si>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</si>
  <si>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</si>
  <si>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</si>
  <si>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</si>
  <si>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</si>
  <si>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</si>
  <si>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</si>
  <si>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</si>
  <si>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</si>
  <si>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</si>
  <si>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</si>
  <si>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</si>
  <si>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</si>
  <si>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</si>
  <si>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</si>
  <si>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</si>
  <si>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</si>
  <si>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</si>
  <si>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</si>
  <si>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</si>
  <si>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</si>
  <si>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</si>
  <si>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</si>
  <si>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</si>
  <si>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</si>
  <si>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</si>
  <si>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</si>
  <si>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</si>
  <si>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</si>
  <si>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</si>
  <si>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</si>
  <si>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%  к предыдущему году в сопоставимых ценах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</si>
  <si>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</si>
  <si>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</si>
  <si>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</si>
  <si>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</si>
  <si>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</si>
  <si>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</si>
  <si>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</si>
  <si>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</si>
  <si>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</si>
  <si>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</si>
  <si>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</si>
  <si>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</si>
  <si>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</si>
  <si>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</si>
  <si>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</si>
  <si>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</si>
  <si>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</si>
  <si>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</si>
  <si>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</si>
  <si>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</si>
  <si>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</si>
  <si>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</si>
  <si>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</si>
  <si>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</si>
  <si>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</si>
  <si>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</si>
  <si>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</si>
  <si>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</si>
  <si>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</si>
  <si>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</si>
  <si>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</si>
  <si>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</si>
  <si>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</si>
  <si>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</si>
  <si>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</si>
  <si>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</si>
  <si>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</si>
  <si>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</si>
  <si>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</si>
  <si>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</si>
  <si>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</si>
  <si>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</si>
  <si>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</si>
  <si>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</si>
  <si>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</si>
  <si>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</si>
  <si>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</si>
  <si>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</si>
  <si>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</si>
  <si>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</si>
  <si>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</si>
  <si>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</si>
  <si>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</si>
  <si>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</si>
  <si>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</si>
  <si>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</si>
  <si>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</si>
  <si>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</si>
  <si>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</si>
  <si>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</si>
  <si>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</si>
  <si>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</si>
  <si>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</si>
  <si>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</si>
  <si>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</si>
  <si>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</si>
  <si>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</si>
  <si>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</si>
  <si>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</si>
  <si>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</si>
  <si>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</si>
  <si>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</si>
  <si>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</si>
  <si>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</si>
  <si>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</si>
  <si>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</si>
  <si>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</si>
  <si>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</si>
  <si>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</si>
  <si>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</si>
  <si>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</si>
  <si>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</si>
  <si>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</si>
  <si>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</si>
  <si>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</si>
  <si>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</si>
  <si>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</si>
  <si>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</si>
  <si>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</si>
  <si>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</si>
  <si>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</si>
  <si>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</si>
  <si>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</si>
  <si>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</si>
  <si>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</si>
  <si>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</si>
  <si>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</si>
  <si>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</si>
  <si>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</si>
  <si>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</si>
  <si>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</si>
  <si>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</si>
  <si>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</si>
  <si>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</si>
  <si>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</si>
  <si>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</si>
  <si>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</si>
  <si>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</si>
  <si>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</si>
  <si>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</si>
  <si>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</si>
  <si>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</si>
  <si>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</si>
  <si>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</si>
  <si>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</si>
  <si>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</si>
  <si>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</si>
  <si>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</si>
  <si>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</si>
  <si>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</si>
  <si>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</si>
  <si>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</si>
  <si>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</si>
  <si>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</si>
  <si>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</si>
  <si>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</si>
  <si>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</si>
  <si>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</si>
  <si>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</si>
  <si>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</si>
  <si>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>Индекс производства продукции сельского хозяйства</t>
  </si>
  <si>
    <t>Индекс производства продукции растениеводства</t>
  </si>
  <si>
    <t>Индекс производства продукции животноводства</t>
  </si>
  <si>
    <t xml:space="preserve">    в том числе муниципальные программы</t>
  </si>
  <si>
    <t>Инвестиции в основной капитал</t>
  </si>
  <si>
    <t>Оборот общественного питания</t>
  </si>
  <si>
    <t>Среднесписочная численность работников организаций в целом по муниципальному образованию</t>
  </si>
  <si>
    <t>Основные показатели прогноза социально-экономического развития муниципального образования Ленинградской области на 2026-2028 годы</t>
  </si>
  <si>
    <t>Индекс производства (без индекса 2024-2025)</t>
  </si>
  <si>
    <t>100.5</t>
  </si>
  <si>
    <t>112.6</t>
  </si>
  <si>
    <t>н/д</t>
  </si>
  <si>
    <t>ЛОМОНОСОВСКИЙ МУНИЦИПАЛЬНЫЙ РАЙОН ЛЕНИНГРАДСКОЙ ОБЛАСТИ</t>
  </si>
  <si>
    <t>Удельный вес автомобильных дорог с твердым покрытием в общей протяженности автомобильных дорог общего пользования (на конец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</si>
</sst>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3" fillId="0" borderId="0"/>
    <xf numFmtId="0" fontId="2" fillId="0" borderId="0"/>
    <xf numFmtId="164" fontId="3" fillId="0" borderId="0"/>
  </cellStyleXfs>
  <cellXfs count="35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00" xfId="4"/>
    <cellStyle name="Обычный 2" xfId="1"/>
    <cellStyle name="Обычный 25 2" xfId="3"/>
    <cellStyle name="Обычный 3" xfId="2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8"/>
  <sheetViews>
    <sheetView tabSelected="1" showWhiteSpace="0" zoomScaleNormal="100" zoomScaleSheetLayoutView="120" zoomScalePageLayoutView="120" workbookViewId="0">
      <selection activeCell="E132" sqref="E132"/>
    </sheetView>
  </sheetViews>
  <sheetFormatPr defaultColWidth="9.140625" defaultRowHeight="15.75" x14ac:dyDescent="0.25"/>
  <cols>
    <col min="1" max="1" width="9" style="16" customWidth="1"/>
    <col min="2" max="2" width="49.5703125" style="17" customWidth="1"/>
    <col min="3" max="3" width="24.85546875" style="18" customWidth="1"/>
    <col min="4" max="4" width="12.5703125" style="18" customWidth="1"/>
    <col min="5" max="5" width="15" style="18" customWidth="1"/>
    <col min="6" max="6" width="12.85546875" style="18" customWidth="1"/>
    <col min="7" max="7" width="12.42578125" style="18" customWidth="1"/>
    <col min="8" max="8" width="14.42578125" style="18" customWidth="1"/>
    <col min="9" max="16384" width="9.140625" style="1"/>
  </cols>
  <sheetData>
    <row r="1" spans="1:8" ht="18.75" x14ac:dyDescent="0.25">
      <c r="A1" s="20" t="s">
        <v>220</v>
      </c>
      <c r="B1" s="20"/>
      <c r="C1" s="20"/>
      <c r="D1" s="20"/>
      <c r="E1" s="20"/>
      <c r="F1" s="20"/>
      <c r="G1" s="20"/>
      <c r="H1" s="20"/>
    </row>
    <row r="2" spans="1:8" ht="42.75" customHeight="1" x14ac:dyDescent="0.3">
      <c r="A2" s="21" t="s">
        <v>215</v>
      </c>
      <c r="B2" s="22"/>
      <c r="C2" s="22"/>
      <c r="D2" s="22"/>
      <c r="E2" s="22"/>
      <c r="F2" s="22"/>
      <c r="G2" s="22"/>
      <c r="H2" s="22"/>
    </row>
    <row r="3" spans="1:8" x14ac:dyDescent="0.25">
      <c r="A3" s="2"/>
      <c r="B3" s="3"/>
      <c r="C3" s="4"/>
      <c r="D3" s="4"/>
      <c r="E3" s="4"/>
      <c r="F3" s="4"/>
      <c r="G3" s="4"/>
      <c r="H3" s="4"/>
    </row>
    <row r="4" spans="1:8" x14ac:dyDescent="0.25">
      <c r="A4" s="23" t="s">
        <v>0</v>
      </c>
      <c r="B4" s="24" t="s">
        <v>1</v>
      </c>
      <c r="C4" s="23" t="s">
        <v>2</v>
      </c>
      <c r="D4" s="5" t="s">
        <v>3</v>
      </c>
      <c r="E4" s="5" t="s">
        <v>90</v>
      </c>
      <c r="F4" s="23" t="s">
        <v>4</v>
      </c>
      <c r="G4" s="25"/>
      <c r="H4" s="25"/>
    </row>
    <row r="5" spans="1:8" x14ac:dyDescent="0.25">
      <c r="A5" s="23"/>
      <c r="B5" s="24"/>
      <c r="C5" s="23"/>
      <c r="D5" s="6">
        <v>2024</v>
      </c>
      <c r="E5" s="5">
        <v>2025</v>
      </c>
      <c r="F5" s="6">
        <v>2026</v>
      </c>
      <c r="G5" s="6">
        <v>2027</v>
      </c>
      <c r="H5" s="6">
        <v>2028</v>
      </c>
    </row>
    <row r="6" spans="1:8" x14ac:dyDescent="0.25">
      <c r="A6" s="7" t="s">
        <v>5</v>
      </c>
      <c r="B6" s="8" t="s">
        <v>6</v>
      </c>
      <c r="C6" s="9"/>
      <c r="D6" s="9"/>
      <c r="E6" s="9"/>
      <c r="F6" s="9"/>
      <c r="G6" s="9"/>
      <c r="H6" s="9"/>
    </row>
    <row r="7" spans="1:8" x14ac:dyDescent="0.25">
      <c r="A7" s="10">
        <v>1</v>
      </c>
      <c r="B7" s="11" t="s">
        <v>189</v>
      </c>
      <c r="C7" s="6" t="s">
        <v>9</v>
      </c>
      <c r="D7" s="12">
        <v>90576</v>
      </c>
      <c r="E7" s="12">
        <f>D7+D14-D15+D16</f>
        <v>94126</v>
      </c>
      <c r="F7" s="12">
        <v>99470</v>
      </c>
      <c r="G7" s="12">
        <v>105195</v>
      </c>
      <c r="H7" s="12">
        <v>111345</v>
      </c>
    </row>
    <row r="8" spans="1:8" x14ac:dyDescent="0.25">
      <c r="A8" s="10" t="s">
        <v>44</v>
      </c>
      <c r="B8" s="11" t="s">
        <v>179</v>
      </c>
      <c r="C8" s="6" t="s">
        <v>9</v>
      </c>
      <c r="D8" s="12">
        <v>20952</v>
      </c>
      <c r="E8" s="12">
        <v>22488</v>
      </c>
      <c r="F8" s="12">
        <v>25010</v>
      </c>
      <c r="G8" s="12">
        <v>27710</v>
      </c>
      <c r="H8" s="12">
        <v>30610</v>
      </c>
    </row>
    <row r="9" spans="1:8" x14ac:dyDescent="0.25">
      <c r="A9" s="10" t="s">
        <v>45</v>
      </c>
      <c r="B9" s="11" t="s">
        <v>180</v>
      </c>
      <c r="C9" s="6" t="s">
        <v>9</v>
      </c>
      <c r="D9" s="12">
        <v>69624</v>
      </c>
      <c r="E9" s="12">
        <f>E7-E8</f>
        <v>71638</v>
      </c>
      <c r="F9" s="12">
        <f t="shared" ref="F9:H9" si="0">F7-F8</f>
        <v>74460</v>
      </c>
      <c r="G9" s="12">
        <f t="shared" si="0"/>
        <v>77485</v>
      </c>
      <c r="H9" s="12">
        <f t="shared" si="0"/>
        <v>80735</v>
      </c>
    </row>
    <row r="10" spans="1:8" ht="31.5" x14ac:dyDescent="0.25">
      <c r="A10" s="10" t="s">
        <v>73</v>
      </c>
      <c r="B10" s="11" t="s">
        <v>188</v>
      </c>
      <c r="C10" s="6" t="s">
        <v>9</v>
      </c>
      <c r="D10" s="12">
        <v>14180</v>
      </c>
      <c r="E10" s="12">
        <v>14684</v>
      </c>
      <c r="F10" s="12">
        <v>15867</v>
      </c>
      <c r="G10" s="12">
        <v>17097</v>
      </c>
      <c r="H10" s="12">
        <v>18400</v>
      </c>
    </row>
    <row r="11" spans="1:8" ht="31.5" x14ac:dyDescent="0.25">
      <c r="A11" s="10" t="s">
        <v>74</v>
      </c>
      <c r="B11" s="11" t="s">
        <v>186</v>
      </c>
      <c r="C11" s="6" t="s">
        <v>9</v>
      </c>
      <c r="D11" s="12">
        <v>53612</v>
      </c>
      <c r="E11" s="12">
        <v>55722</v>
      </c>
      <c r="F11" s="12">
        <v>60212</v>
      </c>
      <c r="G11" s="12">
        <v>64880</v>
      </c>
      <c r="H11" s="12">
        <v>69825</v>
      </c>
    </row>
    <row r="12" spans="1:8" ht="31.5" x14ac:dyDescent="0.25">
      <c r="A12" s="10" t="s">
        <v>75</v>
      </c>
      <c r="B12" s="11" t="s">
        <v>187</v>
      </c>
      <c r="C12" s="6" t="s">
        <v>9</v>
      </c>
      <c r="D12" s="12">
        <v>22784</v>
      </c>
      <c r="E12" s="12">
        <f>E7-E11-E10</f>
        <v>23720</v>
      </c>
      <c r="F12" s="12">
        <f t="shared" ref="F12:H12" si="1">F7-F10-F11</f>
        <v>23391</v>
      </c>
      <c r="G12" s="12">
        <f t="shared" si="1"/>
        <v>23218</v>
      </c>
      <c r="H12" s="12">
        <f t="shared" si="1"/>
        <v>23120</v>
      </c>
    </row>
    <row r="13" spans="1:8" x14ac:dyDescent="0.25">
      <c r="A13" s="13" t="s">
        <v>76</v>
      </c>
      <c r="B13" s="11" t="s">
        <v>91</v>
      </c>
      <c r="C13" s="6" t="s">
        <v>9</v>
      </c>
      <c r="D13" s="12">
        <v>92400</v>
      </c>
      <c r="E13" s="12">
        <v>92351</v>
      </c>
      <c r="F13" s="12">
        <f>(F7+G7)/2</f>
        <v>102332.5</v>
      </c>
      <c r="G13" s="12">
        <f>(G7+H7)/2</f>
        <v>108270</v>
      </c>
      <c r="H13" s="12">
        <f>(H7+(H7+H14-H15+H16))/2</f>
        <v>114633.5</v>
      </c>
    </row>
    <row r="14" spans="1:8" ht="31.5" x14ac:dyDescent="0.25">
      <c r="A14" s="13" t="s">
        <v>81</v>
      </c>
      <c r="B14" s="11" t="s">
        <v>71</v>
      </c>
      <c r="C14" s="6" t="s">
        <v>9</v>
      </c>
      <c r="D14" s="12">
        <v>597</v>
      </c>
      <c r="E14" s="12">
        <v>632</v>
      </c>
      <c r="F14" s="12">
        <v>691</v>
      </c>
      <c r="G14" s="12">
        <v>745</v>
      </c>
      <c r="H14" s="12">
        <v>802</v>
      </c>
    </row>
    <row r="15" spans="1:8" x14ac:dyDescent="0.25">
      <c r="A15" s="13" t="s">
        <v>82</v>
      </c>
      <c r="B15" s="11" t="s">
        <v>72</v>
      </c>
      <c r="C15" s="6" t="s">
        <v>9</v>
      </c>
      <c r="D15" s="12">
        <v>463</v>
      </c>
      <c r="E15" s="12">
        <v>332</v>
      </c>
      <c r="F15" s="12">
        <v>366</v>
      </c>
      <c r="G15" s="12">
        <v>395</v>
      </c>
      <c r="H15" s="12">
        <v>425</v>
      </c>
    </row>
    <row r="16" spans="1:8" x14ac:dyDescent="0.25">
      <c r="A16" s="13" t="s">
        <v>83</v>
      </c>
      <c r="B16" s="11" t="s">
        <v>87</v>
      </c>
      <c r="C16" s="6" t="s">
        <v>9</v>
      </c>
      <c r="D16" s="12">
        <v>3416</v>
      </c>
      <c r="E16" s="12">
        <v>5044</v>
      </c>
      <c r="F16" s="12">
        <v>5400</v>
      </c>
      <c r="G16" s="12">
        <v>5800</v>
      </c>
      <c r="H16" s="12">
        <v>6200</v>
      </c>
    </row>
    <row r="17" spans="1:8" ht="31.5" x14ac:dyDescent="0.25">
      <c r="A17" s="13" t="s">
        <v>150</v>
      </c>
      <c r="B17" s="11" t="s">
        <v>10</v>
      </c>
      <c r="C17" s="6" t="s">
        <v>196</v>
      </c>
      <c r="D17" s="12">
        <v>6.5</v>
      </c>
      <c r="E17" s="12">
        <v>6.8</v>
      </c>
      <c r="F17" s="12">
        <v>6.8</v>
      </c>
      <c r="G17" s="12">
        <v>6.8</v>
      </c>
      <c r="H17" s="12">
        <v>6.8</v>
      </c>
    </row>
    <row r="18" spans="1:8" ht="31.5" x14ac:dyDescent="0.25">
      <c r="A18" s="13" t="s">
        <v>151</v>
      </c>
      <c r="B18" s="11" t="s">
        <v>11</v>
      </c>
      <c r="C18" s="6" t="s">
        <v>196</v>
      </c>
      <c r="D18" s="12">
        <v>5</v>
      </c>
      <c r="E18" s="12">
        <v>3.6</v>
      </c>
      <c r="F18" s="12">
        <v>3.6</v>
      </c>
      <c r="G18" s="12">
        <v>3.6</v>
      </c>
      <c r="H18" s="12">
        <v>3.6</v>
      </c>
    </row>
    <row r="19" spans="1:8" ht="31.5" x14ac:dyDescent="0.25">
      <c r="A19" s="13" t="s">
        <v>152</v>
      </c>
      <c r="B19" s="11" t="s">
        <v>12</v>
      </c>
      <c r="C19" s="6" t="s">
        <v>196</v>
      </c>
      <c r="D19" s="12">
        <f>D17-D18</f>
        <v>1.5</v>
      </c>
      <c r="E19" s="12">
        <f>E17-E18</f>
        <v>3.1999999999999997</v>
      </c>
      <c r="F19" s="12">
        <f>F17-F18</f>
        <v>3.1999999999999997</v>
      </c>
      <c r="G19" s="12">
        <f>G17-G18</f>
        <v>3.1999999999999997</v>
      </c>
      <c r="H19" s="12">
        <f>H17-H18</f>
        <v>3.1999999999999997</v>
      </c>
    </row>
    <row r="20" spans="1:8" ht="31.5" x14ac:dyDescent="0.25">
      <c r="A20" s="13" t="s">
        <v>153</v>
      </c>
      <c r="B20" s="11" t="s">
        <v>13</v>
      </c>
      <c r="C20" s="6" t="s">
        <v>196</v>
      </c>
      <c r="D20" s="12">
        <f>D16/D13*1000</f>
        <v>36.969696969696969</v>
      </c>
      <c r="E20" s="12">
        <v>53.6</v>
      </c>
      <c r="F20" s="12">
        <f>F16/F13*1000</f>
        <v>52.769159357975226</v>
      </c>
      <c r="G20" s="12">
        <f>G16/G13*1000</f>
        <v>53.569779255564789</v>
      </c>
      <c r="H20" s="12">
        <f>H16/H13*1000</f>
        <v>54.085411332638365</v>
      </c>
    </row>
    <row r="21" spans="1:8" x14ac:dyDescent="0.25">
      <c r="A21" s="14" t="s">
        <v>14</v>
      </c>
      <c r="B21" s="8" t="s">
        <v>16</v>
      </c>
      <c r="C21" s="9"/>
      <c r="D21" s="9"/>
      <c r="E21" s="9"/>
      <c r="F21" s="9"/>
      <c r="G21" s="9"/>
      <c r="H21" s="9"/>
    </row>
    <row r="22" spans="1:8" ht="63" x14ac:dyDescent="0.25">
      <c r="A22" s="19">
        <v>1</v>
      </c>
      <c r="B22" s="11" t="s">
        <v>114</v>
      </c>
      <c r="C22" s="6" t="s">
        <v>195</v>
      </c>
      <c r="D22" s="12">
        <v>315740.3</v>
      </c>
      <c r="E22" s="12">
        <v>349999</v>
      </c>
      <c r="F22" s="12">
        <v>373276</v>
      </c>
      <c r="G22" s="12">
        <v>389853.7</v>
      </c>
      <c r="H22" s="12">
        <v>410128.1</v>
      </c>
    </row>
    <row r="23" spans="1:8" ht="31.5" x14ac:dyDescent="0.25">
      <c r="A23" s="19"/>
      <c r="B23" s="11" t="s">
        <v>17</v>
      </c>
      <c r="C23" s="6" t="s">
        <v>18</v>
      </c>
      <c r="D23" s="12">
        <v>115.5</v>
      </c>
      <c r="E23" s="12">
        <v>110.9</v>
      </c>
      <c r="F23" s="12">
        <v>106.7</v>
      </c>
      <c r="G23" s="12">
        <v>104.4</v>
      </c>
      <c r="H23" s="12">
        <v>105.2</v>
      </c>
    </row>
    <row r="24" spans="1:8" ht="78.75" x14ac:dyDescent="0.25">
      <c r="A24" s="19" t="s">
        <v>73</v>
      </c>
      <c r="B24" s="11" t="s">
        <v>174</v>
      </c>
      <c r="C24" s="6" t="s">
        <v>195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</row>
    <row r="25" spans="1:8" ht="31.5" x14ac:dyDescent="0.25">
      <c r="A25" s="19"/>
      <c r="B25" s="11" t="s">
        <v>20</v>
      </c>
      <c r="C25" s="6" t="s">
        <v>18</v>
      </c>
      <c r="D25" s="12"/>
      <c r="E25" s="12"/>
      <c r="F25" s="12"/>
      <c r="G25" s="12"/>
      <c r="H25" s="12"/>
    </row>
    <row r="26" spans="1:8" ht="78.75" x14ac:dyDescent="0.25">
      <c r="A26" s="29">
        <v>3</v>
      </c>
      <c r="B26" s="11" t="s">
        <v>175</v>
      </c>
      <c r="C26" s="6" t="s">
        <v>195</v>
      </c>
      <c r="D26" s="12">
        <v>312907.40000000002</v>
      </c>
      <c r="E26" s="12">
        <v>346901</v>
      </c>
      <c r="F26" s="12">
        <v>361373</v>
      </c>
      <c r="G26" s="12">
        <v>375604</v>
      </c>
      <c r="H26" s="12">
        <v>393540.5</v>
      </c>
    </row>
    <row r="27" spans="1:8" ht="31.5" x14ac:dyDescent="0.25">
      <c r="A27" s="29"/>
      <c r="B27" s="11" t="s">
        <v>20</v>
      </c>
      <c r="C27" s="6" t="s">
        <v>18</v>
      </c>
      <c r="D27" s="12">
        <v>114.2</v>
      </c>
      <c r="E27" s="12">
        <v>110.9</v>
      </c>
      <c r="F27" s="12">
        <v>104.2</v>
      </c>
      <c r="G27" s="12">
        <v>104</v>
      </c>
      <c r="H27" s="12">
        <v>104.8</v>
      </c>
    </row>
    <row r="28" spans="1:8" x14ac:dyDescent="0.25">
      <c r="A28" s="13"/>
      <c r="B28" s="11" t="s">
        <v>8</v>
      </c>
      <c r="C28" s="6"/>
      <c r="D28" s="15"/>
      <c r="E28" s="15"/>
      <c r="F28" s="15"/>
      <c r="G28" s="15"/>
      <c r="H28" s="15"/>
    </row>
    <row r="29" spans="1:8" ht="31.5" x14ac:dyDescent="0.25">
      <c r="A29" s="19" t="s">
        <v>46</v>
      </c>
      <c r="B29" s="11" t="s">
        <v>115</v>
      </c>
      <c r="C29" s="6" t="s">
        <v>195</v>
      </c>
      <c r="D29" s="12">
        <v>78360.899999999994</v>
      </c>
      <c r="E29" s="12">
        <v>93342</v>
      </c>
      <c r="F29" s="12">
        <v>100467.2</v>
      </c>
      <c r="G29" s="12">
        <v>107721.3</v>
      </c>
      <c r="H29" s="12">
        <v>115388.5</v>
      </c>
    </row>
    <row r="30" spans="1:8" ht="31.5" x14ac:dyDescent="0.25">
      <c r="A30" s="19"/>
      <c r="B30" s="11" t="s">
        <v>20</v>
      </c>
      <c r="C30" s="6" t="s">
        <v>18</v>
      </c>
      <c r="D30" s="12">
        <v>123.9</v>
      </c>
      <c r="E30" s="12">
        <f>E29/D29*100</f>
        <v>119.11808057334719</v>
      </c>
      <c r="F30" s="12">
        <v>107.6</v>
      </c>
      <c r="G30" s="12">
        <v>107.2</v>
      </c>
      <c r="H30" s="12">
        <v>107.1</v>
      </c>
    </row>
    <row r="31" spans="1:8" x14ac:dyDescent="0.25">
      <c r="A31" s="19" t="s">
        <v>47</v>
      </c>
      <c r="B31" s="11" t="s">
        <v>116</v>
      </c>
      <c r="C31" s="6" t="s">
        <v>195</v>
      </c>
      <c r="D31" s="12"/>
      <c r="E31" s="12"/>
      <c r="F31" s="12"/>
      <c r="G31" s="12"/>
      <c r="H31" s="12"/>
    </row>
    <row r="32" spans="1:8" ht="31.5" x14ac:dyDescent="0.25">
      <c r="A32" s="19"/>
      <c r="B32" s="11" t="s">
        <v>20</v>
      </c>
      <c r="C32" s="6" t="s">
        <v>18</v>
      </c>
      <c r="D32" s="12"/>
      <c r="E32" s="12"/>
      <c r="F32" s="12"/>
      <c r="G32" s="12"/>
      <c r="H32" s="12"/>
    </row>
    <row r="33" spans="1:8" ht="31.5" x14ac:dyDescent="0.25">
      <c r="A33" s="19" t="s">
        <v>48</v>
      </c>
      <c r="B33" s="11" t="s">
        <v>117</v>
      </c>
      <c r="C33" s="6" t="s">
        <v>195</v>
      </c>
      <c r="D33" s="12">
        <v>176027.8</v>
      </c>
      <c r="E33" s="12">
        <v>191041.8</v>
      </c>
      <c r="F33" s="12">
        <v>192635.9</v>
      </c>
      <c r="G33" s="12">
        <v>193686.2</v>
      </c>
      <c r="H33" s="12">
        <v>197784.6</v>
      </c>
    </row>
    <row r="34" spans="1:8" ht="31.5" x14ac:dyDescent="0.25">
      <c r="A34" s="19"/>
      <c r="B34" s="11" t="s">
        <v>20</v>
      </c>
      <c r="C34" s="6" t="s">
        <v>18</v>
      </c>
      <c r="D34" s="12">
        <v>112.8</v>
      </c>
      <c r="E34" s="12">
        <v>108.5</v>
      </c>
      <c r="F34" s="12">
        <v>100.8</v>
      </c>
      <c r="G34" s="12" t="s">
        <v>217</v>
      </c>
      <c r="H34" s="12">
        <v>102.1</v>
      </c>
    </row>
    <row r="35" spans="1:8" ht="31.5" x14ac:dyDescent="0.25">
      <c r="A35" s="19" t="s">
        <v>49</v>
      </c>
      <c r="B35" s="11" t="s">
        <v>118</v>
      </c>
      <c r="C35" s="6" t="s">
        <v>195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</row>
    <row r="36" spans="1:8" ht="31.5" x14ac:dyDescent="0.25">
      <c r="A36" s="19"/>
      <c r="B36" s="11" t="s">
        <v>20</v>
      </c>
      <c r="C36" s="6" t="s">
        <v>18</v>
      </c>
      <c r="D36" s="12"/>
      <c r="E36" s="12"/>
      <c r="F36" s="12"/>
      <c r="G36" s="12"/>
      <c r="H36" s="12"/>
    </row>
    <row r="37" spans="1:8" x14ac:dyDescent="0.25">
      <c r="A37" s="19" t="s">
        <v>50</v>
      </c>
      <c r="B37" s="11" t="s">
        <v>119</v>
      </c>
      <c r="C37" s="6" t="s">
        <v>195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</row>
    <row r="38" spans="1:8" ht="31.5" x14ac:dyDescent="0.25">
      <c r="A38" s="19"/>
      <c r="B38" s="11" t="s">
        <v>20</v>
      </c>
      <c r="C38" s="6" t="s">
        <v>18</v>
      </c>
      <c r="D38" s="12"/>
      <c r="E38" s="12"/>
      <c r="F38" s="12"/>
      <c r="G38" s="12"/>
      <c r="H38" s="12"/>
    </row>
    <row r="39" spans="1:8" ht="31.5" x14ac:dyDescent="0.25">
      <c r="A39" s="19" t="s">
        <v>51</v>
      </c>
      <c r="B39" s="11" t="s">
        <v>120</v>
      </c>
      <c r="C39" s="6" t="s">
        <v>195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</row>
    <row r="40" spans="1:8" ht="31.5" x14ac:dyDescent="0.25">
      <c r="A40" s="19"/>
      <c r="B40" s="11" t="s">
        <v>20</v>
      </c>
      <c r="C40" s="6" t="s">
        <v>18</v>
      </c>
      <c r="D40" s="12"/>
      <c r="E40" s="12"/>
      <c r="F40" s="12"/>
      <c r="G40" s="12"/>
      <c r="H40" s="12"/>
    </row>
    <row r="41" spans="1:8" ht="63" x14ac:dyDescent="0.25">
      <c r="A41" s="19" t="s">
        <v>52</v>
      </c>
      <c r="B41" s="11" t="s">
        <v>121</v>
      </c>
      <c r="C41" s="6" t="s">
        <v>195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</row>
    <row r="42" spans="1:8" ht="31.5" x14ac:dyDescent="0.25">
      <c r="A42" s="19"/>
      <c r="B42" s="11" t="s">
        <v>20</v>
      </c>
      <c r="C42" s="6" t="s">
        <v>18</v>
      </c>
      <c r="D42" s="12"/>
      <c r="E42" s="12"/>
      <c r="F42" s="12"/>
      <c r="G42" s="12"/>
      <c r="H42" s="12"/>
    </row>
    <row r="43" spans="1:8" ht="31.5" x14ac:dyDescent="0.25">
      <c r="A43" s="19" t="s">
        <v>53</v>
      </c>
      <c r="B43" s="11" t="s">
        <v>122</v>
      </c>
      <c r="C43" s="6" t="s">
        <v>195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</row>
    <row r="44" spans="1:8" ht="31.5" x14ac:dyDescent="0.25">
      <c r="A44" s="19"/>
      <c r="B44" s="11" t="s">
        <v>20</v>
      </c>
      <c r="C44" s="6" t="s">
        <v>18</v>
      </c>
      <c r="D44" s="12"/>
      <c r="E44" s="12"/>
      <c r="F44" s="12"/>
      <c r="G44" s="12"/>
      <c r="H44" s="12"/>
    </row>
    <row r="45" spans="1:8" ht="31.5" x14ac:dyDescent="0.25">
      <c r="A45" s="19" t="s">
        <v>54</v>
      </c>
      <c r="B45" s="11" t="s">
        <v>123</v>
      </c>
      <c r="C45" s="6" t="s">
        <v>195</v>
      </c>
      <c r="D45" s="12">
        <v>21690.7</v>
      </c>
      <c r="E45" s="12">
        <v>21844</v>
      </c>
      <c r="F45" s="12">
        <v>24151.8</v>
      </c>
      <c r="G45" s="12">
        <v>26576.6</v>
      </c>
      <c r="H45" s="12">
        <v>29077.5</v>
      </c>
    </row>
    <row r="46" spans="1:8" ht="31.5" x14ac:dyDescent="0.25">
      <c r="A46" s="19"/>
      <c r="B46" s="11" t="s">
        <v>20</v>
      </c>
      <c r="C46" s="6" t="s">
        <v>18</v>
      </c>
      <c r="D46" s="12">
        <v>112.5</v>
      </c>
      <c r="E46" s="12">
        <v>100.7</v>
      </c>
      <c r="F46" s="12">
        <v>110.6</v>
      </c>
      <c r="G46" s="12">
        <v>110</v>
      </c>
      <c r="H46" s="12">
        <v>109.4</v>
      </c>
    </row>
    <row r="47" spans="1:8" ht="31.5" x14ac:dyDescent="0.25">
      <c r="A47" s="19" t="s">
        <v>55</v>
      </c>
      <c r="B47" s="11" t="s">
        <v>124</v>
      </c>
      <c r="C47" s="6" t="s">
        <v>195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</row>
    <row r="48" spans="1:8" ht="31.5" x14ac:dyDescent="0.25">
      <c r="A48" s="19"/>
      <c r="B48" s="11" t="s">
        <v>20</v>
      </c>
      <c r="C48" s="6" t="s">
        <v>18</v>
      </c>
      <c r="D48" s="12"/>
      <c r="E48" s="12"/>
      <c r="F48" s="12"/>
      <c r="G48" s="12"/>
      <c r="H48" s="12"/>
    </row>
    <row r="49" spans="1:8" ht="31.5" x14ac:dyDescent="0.25">
      <c r="A49" s="19" t="s">
        <v>56</v>
      </c>
      <c r="B49" s="11" t="s">
        <v>125</v>
      </c>
      <c r="C49" s="6" t="s">
        <v>195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</row>
    <row r="50" spans="1:8" ht="31.5" x14ac:dyDescent="0.25">
      <c r="A50" s="19"/>
      <c r="B50" s="11" t="s">
        <v>20</v>
      </c>
      <c r="C50" s="6" t="s">
        <v>18</v>
      </c>
      <c r="D50" s="12"/>
      <c r="E50" s="12"/>
      <c r="F50" s="12"/>
      <c r="G50" s="12"/>
      <c r="H50" s="12"/>
    </row>
    <row r="51" spans="1:8" ht="47.25" x14ac:dyDescent="0.25">
      <c r="A51" s="19" t="s">
        <v>57</v>
      </c>
      <c r="B51" s="11" t="s">
        <v>126</v>
      </c>
      <c r="C51" s="6" t="s">
        <v>195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</row>
    <row r="52" spans="1:8" ht="31.5" x14ac:dyDescent="0.25">
      <c r="A52" s="19"/>
      <c r="B52" s="11" t="s">
        <v>20</v>
      </c>
      <c r="C52" s="6" t="s">
        <v>18</v>
      </c>
      <c r="D52" s="12"/>
      <c r="E52" s="12"/>
      <c r="F52" s="12"/>
      <c r="G52" s="12"/>
      <c r="H52" s="12"/>
    </row>
    <row r="53" spans="1:8" ht="31.5" x14ac:dyDescent="0.25">
      <c r="A53" s="19" t="s">
        <v>58</v>
      </c>
      <c r="B53" s="11" t="s">
        <v>127</v>
      </c>
      <c r="C53" s="6" t="s">
        <v>195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</row>
    <row r="54" spans="1:8" ht="31.5" x14ac:dyDescent="0.25">
      <c r="A54" s="19"/>
      <c r="B54" s="11" t="s">
        <v>20</v>
      </c>
      <c r="C54" s="6" t="s">
        <v>18</v>
      </c>
      <c r="D54" s="12"/>
      <c r="E54" s="12"/>
      <c r="F54" s="12"/>
      <c r="G54" s="12"/>
      <c r="H54" s="12"/>
    </row>
    <row r="55" spans="1:8" ht="31.5" x14ac:dyDescent="0.25">
      <c r="A55" s="19" t="s">
        <v>59</v>
      </c>
      <c r="B55" s="11" t="s">
        <v>128</v>
      </c>
      <c r="C55" s="6" t="s">
        <v>195</v>
      </c>
      <c r="D55" s="12">
        <v>2592.8000000000002</v>
      </c>
      <c r="E55" s="12">
        <v>3627.8</v>
      </c>
      <c r="F55" s="12">
        <v>3881.6</v>
      </c>
      <c r="G55" s="12">
        <v>4165.7</v>
      </c>
      <c r="H55" s="12">
        <v>4449.2</v>
      </c>
    </row>
    <row r="56" spans="1:8" ht="31.5" x14ac:dyDescent="0.25">
      <c r="A56" s="19"/>
      <c r="B56" s="11" t="s">
        <v>20</v>
      </c>
      <c r="C56" s="6" t="s">
        <v>18</v>
      </c>
      <c r="D56" s="12">
        <v>253.4</v>
      </c>
      <c r="E56" s="12">
        <v>139.9</v>
      </c>
      <c r="F56" s="12">
        <v>107</v>
      </c>
      <c r="G56" s="12">
        <v>107.3</v>
      </c>
      <c r="H56" s="12">
        <v>106.6</v>
      </c>
    </row>
    <row r="57" spans="1:8" ht="31.5" x14ac:dyDescent="0.25">
      <c r="A57" s="19" t="s">
        <v>130</v>
      </c>
      <c r="B57" s="11" t="s">
        <v>129</v>
      </c>
      <c r="C57" s="6" t="s">
        <v>195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</row>
    <row r="58" spans="1:8" ht="31.5" x14ac:dyDescent="0.25">
      <c r="A58" s="19"/>
      <c r="B58" s="11" t="s">
        <v>20</v>
      </c>
      <c r="C58" s="6" t="s">
        <v>18</v>
      </c>
      <c r="D58" s="12"/>
      <c r="E58" s="12"/>
      <c r="F58" s="12"/>
      <c r="G58" s="12"/>
      <c r="H58" s="12"/>
    </row>
    <row r="59" spans="1:8" ht="31.5" x14ac:dyDescent="0.25">
      <c r="A59" s="19" t="s">
        <v>132</v>
      </c>
      <c r="B59" s="11" t="s">
        <v>131</v>
      </c>
      <c r="C59" s="6" t="s">
        <v>195</v>
      </c>
      <c r="D59" s="12">
        <v>0</v>
      </c>
      <c r="E59" s="12">
        <v>972.8</v>
      </c>
      <c r="F59" s="12">
        <v>1042.9000000000001</v>
      </c>
      <c r="G59" s="12">
        <v>1111.5999999999999</v>
      </c>
      <c r="H59" s="12">
        <v>1182.5999999999999</v>
      </c>
    </row>
    <row r="60" spans="1:8" ht="31.5" x14ac:dyDescent="0.25">
      <c r="A60" s="19"/>
      <c r="B60" s="11" t="s">
        <v>20</v>
      </c>
      <c r="C60" s="6" t="s">
        <v>18</v>
      </c>
      <c r="D60" s="12">
        <v>0</v>
      </c>
      <c r="E60" s="12" t="s">
        <v>218</v>
      </c>
      <c r="F60" s="12">
        <v>107.2</v>
      </c>
      <c r="G60" s="12">
        <v>106.6</v>
      </c>
      <c r="H60" s="12">
        <v>106.4</v>
      </c>
    </row>
    <row r="61" spans="1:8" ht="31.5" x14ac:dyDescent="0.25">
      <c r="A61" s="19" t="s">
        <v>133</v>
      </c>
      <c r="B61" s="11" t="s">
        <v>134</v>
      </c>
      <c r="C61" s="6" t="s">
        <v>195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</row>
    <row r="62" spans="1:8" ht="31.5" x14ac:dyDescent="0.25">
      <c r="A62" s="19"/>
      <c r="B62" s="11" t="s">
        <v>20</v>
      </c>
      <c r="C62" s="6" t="s">
        <v>18</v>
      </c>
      <c r="D62" s="12"/>
      <c r="E62" s="12"/>
      <c r="F62" s="12"/>
      <c r="G62" s="12"/>
      <c r="H62" s="12"/>
    </row>
    <row r="63" spans="1:8" ht="31.5" x14ac:dyDescent="0.25">
      <c r="A63" s="19" t="s">
        <v>135</v>
      </c>
      <c r="B63" s="11" t="s">
        <v>136</v>
      </c>
      <c r="C63" s="6" t="s">
        <v>195</v>
      </c>
      <c r="D63" s="12">
        <v>4082.7</v>
      </c>
      <c r="E63" s="12">
        <v>3592.6</v>
      </c>
      <c r="F63" s="12">
        <v>3964.6</v>
      </c>
      <c r="G63" s="12">
        <v>4350.2</v>
      </c>
      <c r="H63" s="12">
        <v>4764.1000000000004</v>
      </c>
    </row>
    <row r="64" spans="1:8" ht="31.5" x14ac:dyDescent="0.25">
      <c r="A64" s="19"/>
      <c r="B64" s="11" t="s">
        <v>20</v>
      </c>
      <c r="C64" s="6" t="s">
        <v>18</v>
      </c>
      <c r="D64" s="12">
        <v>93.7</v>
      </c>
      <c r="E64" s="12">
        <v>88</v>
      </c>
      <c r="F64" s="12">
        <v>110.4</v>
      </c>
      <c r="G64" s="12">
        <v>109.7</v>
      </c>
      <c r="H64" s="12">
        <v>109.5</v>
      </c>
    </row>
    <row r="65" spans="1:8" ht="47.25" x14ac:dyDescent="0.25">
      <c r="A65" s="19" t="s">
        <v>137</v>
      </c>
      <c r="B65" s="11" t="s">
        <v>138</v>
      </c>
      <c r="C65" s="6" t="s">
        <v>195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</row>
    <row r="66" spans="1:8" ht="31.5" x14ac:dyDescent="0.25">
      <c r="A66" s="19"/>
      <c r="B66" s="11" t="s">
        <v>20</v>
      </c>
      <c r="C66" s="6" t="s">
        <v>18</v>
      </c>
      <c r="D66" s="12"/>
      <c r="E66" s="12"/>
      <c r="F66" s="12"/>
      <c r="G66" s="12"/>
      <c r="H66" s="12"/>
    </row>
    <row r="67" spans="1:8" ht="31.5" x14ac:dyDescent="0.25">
      <c r="A67" s="19" t="s">
        <v>139</v>
      </c>
      <c r="B67" s="11" t="s">
        <v>140</v>
      </c>
      <c r="C67" s="6" t="s">
        <v>195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</row>
    <row r="68" spans="1:8" ht="31.5" x14ac:dyDescent="0.25">
      <c r="A68" s="19"/>
      <c r="B68" s="11" t="s">
        <v>20</v>
      </c>
      <c r="C68" s="6" t="s">
        <v>18</v>
      </c>
      <c r="D68" s="12"/>
      <c r="E68" s="12"/>
      <c r="F68" s="12"/>
      <c r="G68" s="12"/>
      <c r="H68" s="12"/>
    </row>
    <row r="69" spans="1:8" ht="31.5" x14ac:dyDescent="0.25">
      <c r="A69" s="19" t="s">
        <v>141</v>
      </c>
      <c r="B69" s="11" t="s">
        <v>142</v>
      </c>
      <c r="C69" s="6" t="s">
        <v>195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</row>
    <row r="70" spans="1:8" ht="31.5" x14ac:dyDescent="0.25">
      <c r="A70" s="19"/>
      <c r="B70" s="11" t="s">
        <v>20</v>
      </c>
      <c r="C70" s="6" t="s">
        <v>18</v>
      </c>
      <c r="D70" s="12"/>
      <c r="E70" s="12"/>
      <c r="F70" s="12"/>
      <c r="G70" s="12"/>
      <c r="H70" s="12"/>
    </row>
    <row r="71" spans="1:8" x14ac:dyDescent="0.25">
      <c r="A71" s="19" t="s">
        <v>143</v>
      </c>
      <c r="B71" s="11" t="s">
        <v>144</v>
      </c>
      <c r="C71" s="6" t="s">
        <v>195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</row>
    <row r="72" spans="1:8" ht="31.5" x14ac:dyDescent="0.25">
      <c r="A72" s="19"/>
      <c r="B72" s="11" t="s">
        <v>20</v>
      </c>
      <c r="C72" s="6" t="s">
        <v>18</v>
      </c>
      <c r="D72" s="12"/>
      <c r="E72" s="12"/>
      <c r="F72" s="12"/>
      <c r="G72" s="12"/>
      <c r="H72" s="12"/>
    </row>
    <row r="73" spans="1:8" ht="31.5" x14ac:dyDescent="0.25">
      <c r="A73" s="19" t="s">
        <v>145</v>
      </c>
      <c r="B73" s="11" t="s">
        <v>146</v>
      </c>
      <c r="C73" s="6" t="s">
        <v>195</v>
      </c>
      <c r="D73" s="12">
        <v>24988.9</v>
      </c>
      <c r="E73" s="12">
        <v>32480</v>
      </c>
      <c r="F73" s="12">
        <v>35228.9</v>
      </c>
      <c r="G73" s="12">
        <v>37992.300000000003</v>
      </c>
      <c r="H73" s="12">
        <v>40894</v>
      </c>
    </row>
    <row r="74" spans="1:8" ht="31.5" x14ac:dyDescent="0.25">
      <c r="A74" s="19"/>
      <c r="B74" s="11" t="s">
        <v>20</v>
      </c>
      <c r="C74" s="6" t="s">
        <v>18</v>
      </c>
      <c r="D74" s="12">
        <v>149</v>
      </c>
      <c r="E74" s="12">
        <f>E73/D73*100</f>
        <v>129.97771010328586</v>
      </c>
      <c r="F74" s="12">
        <v>108.5</v>
      </c>
      <c r="G74" s="12">
        <v>107.8</v>
      </c>
      <c r="H74" s="12">
        <v>107.6</v>
      </c>
    </row>
    <row r="75" spans="1:8" ht="31.5" x14ac:dyDescent="0.25">
      <c r="A75" s="19" t="s">
        <v>147</v>
      </c>
      <c r="B75" s="11" t="s">
        <v>148</v>
      </c>
      <c r="C75" s="6" t="s">
        <v>195</v>
      </c>
      <c r="D75" s="12">
        <v>5163.6000000000004</v>
      </c>
      <c r="E75" s="12">
        <v>0</v>
      </c>
      <c r="F75" s="12">
        <v>0</v>
      </c>
      <c r="G75" s="12">
        <v>0</v>
      </c>
      <c r="H75" s="12">
        <v>0</v>
      </c>
    </row>
    <row r="76" spans="1:8" ht="31.5" x14ac:dyDescent="0.25">
      <c r="A76" s="19"/>
      <c r="B76" s="11" t="s">
        <v>20</v>
      </c>
      <c r="C76" s="6" t="s">
        <v>18</v>
      </c>
      <c r="D76" s="12"/>
      <c r="E76" s="12"/>
      <c r="F76" s="12"/>
      <c r="G76" s="12"/>
      <c r="H76" s="12"/>
    </row>
    <row r="77" spans="1:8" ht="94.5" x14ac:dyDescent="0.25">
      <c r="A77" s="19">
        <v>4</v>
      </c>
      <c r="B77" s="11" t="s">
        <v>176</v>
      </c>
      <c r="C77" s="6" t="s">
        <v>195</v>
      </c>
      <c r="D77" s="12">
        <v>6160.4</v>
      </c>
      <c r="E77" s="12">
        <v>7272.2</v>
      </c>
      <c r="F77" s="12">
        <v>9277.2000000000007</v>
      </c>
      <c r="G77" s="12">
        <v>11204.6</v>
      </c>
      <c r="H77" s="12">
        <v>13151.5</v>
      </c>
    </row>
    <row r="78" spans="1:8" ht="31.5" x14ac:dyDescent="0.25">
      <c r="A78" s="19"/>
      <c r="B78" s="11" t="s">
        <v>20</v>
      </c>
      <c r="C78" s="6" t="s">
        <v>18</v>
      </c>
      <c r="D78" s="12">
        <v>101.9</v>
      </c>
      <c r="E78" s="12">
        <f>E77/D77*100</f>
        <v>118.04752938120902</v>
      </c>
      <c r="F78" s="12">
        <v>127.6</v>
      </c>
      <c r="G78" s="12">
        <v>120.8</v>
      </c>
      <c r="H78" s="12">
        <v>117.4</v>
      </c>
    </row>
    <row r="79" spans="1:8" ht="110.25" x14ac:dyDescent="0.25">
      <c r="A79" s="19" t="s">
        <v>76</v>
      </c>
      <c r="B79" s="11" t="s">
        <v>177</v>
      </c>
      <c r="C79" s="6" t="s">
        <v>195</v>
      </c>
      <c r="D79" s="12">
        <v>1645.9</v>
      </c>
      <c r="E79" s="12">
        <v>2370.6</v>
      </c>
      <c r="F79" s="12">
        <v>2625.8</v>
      </c>
      <c r="G79" s="12">
        <v>3045.1</v>
      </c>
      <c r="H79" s="12">
        <v>3436.1</v>
      </c>
    </row>
    <row r="80" spans="1:8" ht="31.5" x14ac:dyDescent="0.25">
      <c r="A80" s="19"/>
      <c r="B80" s="11" t="s">
        <v>216</v>
      </c>
      <c r="C80" s="6" t="s">
        <v>18</v>
      </c>
      <c r="D80" s="12">
        <v>283.7</v>
      </c>
      <c r="E80" s="12">
        <v>144</v>
      </c>
      <c r="F80" s="12">
        <v>110.8</v>
      </c>
      <c r="G80" s="12">
        <v>116</v>
      </c>
      <c r="H80" s="12">
        <v>112.8</v>
      </c>
    </row>
    <row r="81" spans="1:8" x14ac:dyDescent="0.25">
      <c r="A81" s="14" t="s">
        <v>15</v>
      </c>
      <c r="B81" s="24" t="s">
        <v>22</v>
      </c>
      <c r="C81" s="24"/>
      <c r="D81" s="24"/>
      <c r="E81" s="24"/>
      <c r="F81" s="24"/>
      <c r="G81" s="24"/>
      <c r="H81" s="24"/>
    </row>
    <row r="82" spans="1:8" x14ac:dyDescent="0.25">
      <c r="A82" s="19">
        <v>1</v>
      </c>
      <c r="B82" s="11" t="s">
        <v>168</v>
      </c>
      <c r="C82" s="6" t="s">
        <v>195</v>
      </c>
      <c r="D82" s="12">
        <f>D84+D86</f>
        <v>3570.6</v>
      </c>
      <c r="E82" s="12">
        <f>E84+E86</f>
        <v>1849.6</v>
      </c>
      <c r="F82" s="12">
        <f>F84+F86</f>
        <v>1919.4</v>
      </c>
      <c r="G82" s="12">
        <f>G84+G86</f>
        <v>2035.6</v>
      </c>
      <c r="H82" s="12">
        <f>H84+H86</f>
        <v>2126.3000000000002</v>
      </c>
    </row>
    <row r="83" spans="1:8" ht="31.5" x14ac:dyDescent="0.25">
      <c r="A83" s="19"/>
      <c r="B83" s="11" t="s">
        <v>208</v>
      </c>
      <c r="C83" s="6" t="s">
        <v>18</v>
      </c>
      <c r="D83" s="12">
        <v>100.3</v>
      </c>
      <c r="E83" s="12">
        <f>(D84*E85+D86*E87)/D82</f>
        <v>51.789402341343191</v>
      </c>
      <c r="F83" s="12">
        <f>(E84*F85+E86*F87)/E82</f>
        <v>103.75541738754326</v>
      </c>
      <c r="G83" s="12">
        <f>(F84*G85+F86*G87)/F82</f>
        <v>106.05926852141296</v>
      </c>
      <c r="H83" s="12">
        <f>(G84*H85+G86*H87)/G82</f>
        <v>104.42305462762823</v>
      </c>
    </row>
    <row r="84" spans="1:8" x14ac:dyDescent="0.25">
      <c r="A84" s="19" t="s">
        <v>44</v>
      </c>
      <c r="B84" s="11" t="s">
        <v>92</v>
      </c>
      <c r="C84" s="6" t="s">
        <v>195</v>
      </c>
      <c r="D84" s="12">
        <v>304.7</v>
      </c>
      <c r="E84" s="12">
        <v>235.8</v>
      </c>
      <c r="F84" s="12">
        <v>218</v>
      </c>
      <c r="G84" s="12">
        <v>225.5</v>
      </c>
      <c r="H84" s="12">
        <v>230.5</v>
      </c>
    </row>
    <row r="85" spans="1:8" ht="31.5" x14ac:dyDescent="0.25">
      <c r="A85" s="19"/>
      <c r="B85" s="11" t="s">
        <v>209</v>
      </c>
      <c r="C85" s="6" t="s">
        <v>18</v>
      </c>
      <c r="D85" s="12">
        <v>53.5</v>
      </c>
      <c r="E85" s="12">
        <v>77.400000000000006</v>
      </c>
      <c r="F85" s="12">
        <v>92.5</v>
      </c>
      <c r="G85" s="12">
        <v>103.4</v>
      </c>
      <c r="H85" s="12">
        <v>102.2</v>
      </c>
    </row>
    <row r="86" spans="1:8" x14ac:dyDescent="0.25">
      <c r="A86" s="19" t="s">
        <v>45</v>
      </c>
      <c r="B86" s="11" t="s">
        <v>93</v>
      </c>
      <c r="C86" s="6" t="s">
        <v>195</v>
      </c>
      <c r="D86" s="12">
        <v>3265.9</v>
      </c>
      <c r="E86" s="12">
        <v>1613.8</v>
      </c>
      <c r="F86" s="12">
        <v>1701.4</v>
      </c>
      <c r="G86" s="12">
        <v>1810.1</v>
      </c>
      <c r="H86" s="12">
        <v>1895.8</v>
      </c>
    </row>
    <row r="87" spans="1:8" ht="31.5" x14ac:dyDescent="0.25">
      <c r="A87" s="19"/>
      <c r="B87" s="11" t="s">
        <v>210</v>
      </c>
      <c r="C87" s="6" t="s">
        <v>77</v>
      </c>
      <c r="D87" s="12">
        <v>109.3</v>
      </c>
      <c r="E87" s="12">
        <v>49.4</v>
      </c>
      <c r="F87" s="12">
        <v>105.4</v>
      </c>
      <c r="G87" s="12">
        <v>106.4</v>
      </c>
      <c r="H87" s="12">
        <v>104.7</v>
      </c>
    </row>
    <row r="88" spans="1:8" x14ac:dyDescent="0.25">
      <c r="A88" s="14" t="s">
        <v>21</v>
      </c>
      <c r="B88" s="8" t="s">
        <v>30</v>
      </c>
      <c r="C88" s="9"/>
      <c r="D88" s="9"/>
      <c r="E88" s="9"/>
      <c r="F88" s="9"/>
      <c r="G88" s="9"/>
      <c r="H88" s="9"/>
    </row>
    <row r="89" spans="1:8" ht="31.5" x14ac:dyDescent="0.25">
      <c r="A89" s="27">
        <v>1</v>
      </c>
      <c r="B89" s="11" t="s">
        <v>155</v>
      </c>
      <c r="C89" s="6" t="s">
        <v>195</v>
      </c>
      <c r="D89" s="12">
        <v>6770</v>
      </c>
      <c r="E89" s="12">
        <v>6460</v>
      </c>
      <c r="F89" s="12">
        <v>7230.2</v>
      </c>
      <c r="G89" s="12">
        <v>8160</v>
      </c>
      <c r="H89" s="12">
        <v>9046.4</v>
      </c>
    </row>
    <row r="90" spans="1:8" ht="31.5" x14ac:dyDescent="0.25">
      <c r="A90" s="28"/>
      <c r="B90" s="11" t="s">
        <v>20</v>
      </c>
      <c r="C90" s="6" t="s">
        <v>18</v>
      </c>
      <c r="D90" s="12">
        <v>91.6</v>
      </c>
      <c r="E90" s="12">
        <v>93.8</v>
      </c>
      <c r="F90" s="12">
        <v>111.9</v>
      </c>
      <c r="G90" s="12">
        <v>112.8</v>
      </c>
      <c r="H90" s="12">
        <v>110.9</v>
      </c>
    </row>
    <row r="91" spans="1:8" ht="31.5" x14ac:dyDescent="0.25">
      <c r="A91" s="13">
        <v>2</v>
      </c>
      <c r="B91" s="11" t="s">
        <v>79</v>
      </c>
      <c r="C91" s="6" t="s">
        <v>33</v>
      </c>
      <c r="D91" s="12">
        <v>612500</v>
      </c>
      <c r="E91" s="12">
        <v>759000</v>
      </c>
      <c r="F91" s="12">
        <v>792400</v>
      </c>
      <c r="G91" s="12">
        <v>863716</v>
      </c>
      <c r="H91" s="12">
        <v>941450</v>
      </c>
    </row>
    <row r="92" spans="1:8" ht="31.5" x14ac:dyDescent="0.25">
      <c r="A92" s="13" t="s">
        <v>60</v>
      </c>
      <c r="B92" s="11" t="s">
        <v>193</v>
      </c>
      <c r="C92" s="6" t="s">
        <v>33</v>
      </c>
      <c r="D92" s="12">
        <v>474100</v>
      </c>
      <c r="E92" s="12">
        <v>497805</v>
      </c>
      <c r="F92" s="12">
        <v>522695</v>
      </c>
      <c r="G92" s="12">
        <v>548830</v>
      </c>
      <c r="H92" s="12">
        <v>576272</v>
      </c>
    </row>
    <row r="93" spans="1:8" ht="31.5" x14ac:dyDescent="0.25">
      <c r="A93" s="13">
        <v>3</v>
      </c>
      <c r="B93" s="11" t="s">
        <v>156</v>
      </c>
      <c r="C93" s="6" t="s">
        <v>34</v>
      </c>
      <c r="D93" s="12">
        <v>37.799999999999997</v>
      </c>
      <c r="E93" s="12">
        <v>44.4</v>
      </c>
      <c r="F93" s="12">
        <v>47.3</v>
      </c>
      <c r="G93" s="12">
        <v>49.9</v>
      </c>
      <c r="H93" s="12">
        <v>52.3</v>
      </c>
    </row>
    <row r="94" spans="1:8" x14ac:dyDescent="0.25">
      <c r="A94" s="14" t="s">
        <v>23</v>
      </c>
      <c r="B94" s="8" t="s">
        <v>36</v>
      </c>
      <c r="C94" s="9"/>
      <c r="D94" s="9"/>
      <c r="E94" s="9"/>
      <c r="F94" s="9"/>
      <c r="G94" s="9"/>
      <c r="H94" s="9"/>
    </row>
    <row r="95" spans="1:8" ht="31.5" x14ac:dyDescent="0.25">
      <c r="A95" s="13" t="s">
        <v>149</v>
      </c>
      <c r="B95" s="11" t="s">
        <v>89</v>
      </c>
      <c r="C95" s="6" t="s">
        <v>84</v>
      </c>
      <c r="D95" s="12">
        <v>584.70000000000005</v>
      </c>
      <c r="E95" s="12">
        <v>594.1</v>
      </c>
      <c r="F95" s="12">
        <v>595</v>
      </c>
      <c r="G95" s="12">
        <v>595.5</v>
      </c>
      <c r="H95" s="12">
        <v>596</v>
      </c>
    </row>
    <row r="96" spans="1:8" ht="47.25" x14ac:dyDescent="0.25">
      <c r="A96" s="13" t="s">
        <v>73</v>
      </c>
      <c r="B96" s="11" t="s">
        <v>178</v>
      </c>
      <c r="C96" s="6" t="s">
        <v>84</v>
      </c>
      <c r="D96" s="12">
        <v>510.1</v>
      </c>
      <c r="E96" s="12">
        <v>519.5</v>
      </c>
      <c r="F96" s="12">
        <v>520.5</v>
      </c>
      <c r="G96" s="12">
        <v>521.5</v>
      </c>
      <c r="H96" s="12">
        <v>522.5</v>
      </c>
    </row>
    <row r="97" spans="1:8" ht="63" x14ac:dyDescent="0.25">
      <c r="A97" s="13" t="s">
        <v>74</v>
      </c>
      <c r="B97" s="11" t="s">
        <v>221</v>
      </c>
      <c r="C97" s="6" t="s">
        <v>7</v>
      </c>
      <c r="D97" s="12">
        <f>D96/D95*100</f>
        <v>87.241320335214638</v>
      </c>
      <c r="E97" s="12">
        <f>E96/E95*100</f>
        <v>87.443191381922233</v>
      </c>
      <c r="F97" s="12">
        <f>F96/F95*100</f>
        <v>87.47899159663865</v>
      </c>
      <c r="G97" s="12">
        <f>G96/G95*100</f>
        <v>87.573467674223338</v>
      </c>
      <c r="H97" s="12">
        <f>H96/H95*100</f>
        <v>87.667785234899327</v>
      </c>
    </row>
    <row r="98" spans="1:8" x14ac:dyDescent="0.25">
      <c r="A98" s="14" t="s">
        <v>24</v>
      </c>
      <c r="B98" s="8" t="s">
        <v>25</v>
      </c>
      <c r="C98" s="9"/>
      <c r="D98" s="9"/>
      <c r="E98" s="9"/>
      <c r="F98" s="9"/>
      <c r="G98" s="9"/>
      <c r="H98" s="9"/>
    </row>
    <row r="99" spans="1:8" x14ac:dyDescent="0.25">
      <c r="A99" s="26">
        <v>1</v>
      </c>
      <c r="B99" s="30" t="s">
        <v>173</v>
      </c>
      <c r="C99" s="6" t="s">
        <v>195</v>
      </c>
      <c r="D99" s="12">
        <v>30376</v>
      </c>
      <c r="E99" s="12">
        <v>33640.9</v>
      </c>
      <c r="F99" s="12">
        <v>39003.300000000003</v>
      </c>
      <c r="G99" s="12">
        <v>44056.9</v>
      </c>
      <c r="H99" s="12">
        <v>49530.5</v>
      </c>
    </row>
    <row r="100" spans="1:8" ht="31.5" x14ac:dyDescent="0.25">
      <c r="A100" s="26"/>
      <c r="B100" s="30"/>
      <c r="C100" s="6" t="s">
        <v>26</v>
      </c>
      <c r="D100" s="12">
        <v>121.8</v>
      </c>
      <c r="E100" s="12">
        <v>110.7</v>
      </c>
      <c r="F100" s="12">
        <v>112.9</v>
      </c>
      <c r="G100" s="12">
        <v>112.4</v>
      </c>
      <c r="H100" s="12">
        <v>112.4</v>
      </c>
    </row>
    <row r="101" spans="1:8" x14ac:dyDescent="0.25">
      <c r="A101" s="26" t="s">
        <v>73</v>
      </c>
      <c r="B101" s="30" t="s">
        <v>80</v>
      </c>
      <c r="C101" s="6" t="s">
        <v>195</v>
      </c>
      <c r="D101" s="12">
        <v>1453.8</v>
      </c>
      <c r="E101" s="12">
        <v>1498.9</v>
      </c>
      <c r="F101" s="12">
        <v>1628.8</v>
      </c>
      <c r="G101" s="12">
        <v>1741.4</v>
      </c>
      <c r="H101" s="12">
        <v>1861.8</v>
      </c>
    </row>
    <row r="102" spans="1:8" ht="31.5" x14ac:dyDescent="0.25">
      <c r="A102" s="26"/>
      <c r="B102" s="30"/>
      <c r="C102" s="6" t="s">
        <v>26</v>
      </c>
      <c r="D102" s="12">
        <v>149.80000000000001</v>
      </c>
      <c r="E102" s="12">
        <v>103.1</v>
      </c>
      <c r="F102" s="12">
        <v>108.7</v>
      </c>
      <c r="G102" s="12">
        <v>107</v>
      </c>
      <c r="H102" s="12">
        <v>107</v>
      </c>
    </row>
    <row r="103" spans="1:8" x14ac:dyDescent="0.25">
      <c r="A103" s="31" t="s">
        <v>74</v>
      </c>
      <c r="B103" s="33" t="s">
        <v>213</v>
      </c>
      <c r="C103" s="6" t="s">
        <v>195</v>
      </c>
      <c r="D103" s="12">
        <v>713.7</v>
      </c>
      <c r="E103" s="12">
        <v>774.1</v>
      </c>
      <c r="F103" s="12">
        <v>896.6</v>
      </c>
      <c r="G103" s="12">
        <v>1009.9</v>
      </c>
      <c r="H103" s="12">
        <v>1135.4000000000001</v>
      </c>
    </row>
    <row r="104" spans="1:8" ht="31.5" x14ac:dyDescent="0.25">
      <c r="A104" s="32"/>
      <c r="B104" s="34"/>
      <c r="C104" s="6" t="s">
        <v>26</v>
      </c>
      <c r="D104" s="12">
        <v>164.9</v>
      </c>
      <c r="E104" s="12">
        <v>108.5</v>
      </c>
      <c r="F104" s="12">
        <v>115.8</v>
      </c>
      <c r="G104" s="12">
        <v>112.6</v>
      </c>
      <c r="H104" s="12">
        <v>112.4</v>
      </c>
    </row>
    <row r="105" spans="1:8" x14ac:dyDescent="0.25">
      <c r="A105" s="14" t="s">
        <v>27</v>
      </c>
      <c r="B105" s="8" t="s">
        <v>202</v>
      </c>
      <c r="C105" s="6"/>
      <c r="D105" s="12"/>
      <c r="E105" s="12"/>
      <c r="F105" s="12"/>
      <c r="G105" s="12"/>
      <c r="H105" s="12"/>
    </row>
    <row r="106" spans="1:8" ht="31.5" x14ac:dyDescent="0.25">
      <c r="A106" s="10" t="s">
        <v>149</v>
      </c>
      <c r="B106" s="11" t="s">
        <v>190</v>
      </c>
      <c r="C106" s="6" t="s">
        <v>191</v>
      </c>
      <c r="D106" s="12">
        <v>6322</v>
      </c>
      <c r="E106" s="12">
        <v>6500</v>
      </c>
      <c r="F106" s="12">
        <v>7872</v>
      </c>
      <c r="G106" s="12">
        <v>8483</v>
      </c>
      <c r="H106" s="12">
        <v>9129</v>
      </c>
    </row>
    <row r="107" spans="1:8" ht="63" x14ac:dyDescent="0.25">
      <c r="A107" s="10" t="s">
        <v>73</v>
      </c>
      <c r="B107" s="11" t="s">
        <v>203</v>
      </c>
      <c r="C107" s="6" t="s">
        <v>194</v>
      </c>
      <c r="D107" s="12">
        <v>27814</v>
      </c>
      <c r="E107" s="12">
        <v>28600</v>
      </c>
      <c r="F107" s="12">
        <v>34637</v>
      </c>
      <c r="G107" s="12">
        <v>37325</v>
      </c>
      <c r="H107" s="12">
        <v>40168</v>
      </c>
    </row>
    <row r="108" spans="1:8" ht="31.5" x14ac:dyDescent="0.25">
      <c r="A108" s="10" t="s">
        <v>74</v>
      </c>
      <c r="B108" s="11" t="s">
        <v>192</v>
      </c>
      <c r="C108" s="6" t="s">
        <v>195</v>
      </c>
      <c r="D108" s="12" t="s">
        <v>219</v>
      </c>
      <c r="E108" s="12" t="s">
        <v>219</v>
      </c>
      <c r="F108" s="12" t="s">
        <v>219</v>
      </c>
      <c r="G108" s="12" t="s">
        <v>219</v>
      </c>
      <c r="H108" s="12" t="s">
        <v>219</v>
      </c>
    </row>
    <row r="109" spans="1:8" x14ac:dyDescent="0.25">
      <c r="A109" s="14" t="s">
        <v>32</v>
      </c>
      <c r="B109" s="8" t="s">
        <v>28</v>
      </c>
      <c r="C109" s="9"/>
      <c r="D109" s="9"/>
      <c r="E109" s="9"/>
      <c r="F109" s="9"/>
      <c r="G109" s="9"/>
      <c r="H109" s="9"/>
    </row>
    <row r="110" spans="1:8" x14ac:dyDescent="0.25">
      <c r="A110" s="19">
        <v>1</v>
      </c>
      <c r="B110" s="11" t="s">
        <v>212</v>
      </c>
      <c r="C110" s="6" t="s">
        <v>195</v>
      </c>
      <c r="D110" s="12">
        <v>27087.200000000001</v>
      </c>
      <c r="E110" s="12">
        <v>27801.599999999999</v>
      </c>
      <c r="F110" s="12">
        <v>30299.599999999999</v>
      </c>
      <c r="G110" s="12">
        <v>30786.1</v>
      </c>
      <c r="H110" s="12">
        <v>31140.400000000001</v>
      </c>
    </row>
    <row r="111" spans="1:8" ht="31.5" x14ac:dyDescent="0.25">
      <c r="A111" s="19"/>
      <c r="B111" s="11" t="s">
        <v>29</v>
      </c>
      <c r="C111" s="6" t="s">
        <v>18</v>
      </c>
      <c r="D111" s="12"/>
      <c r="E111" s="12">
        <v>102.6</v>
      </c>
      <c r="F111" s="12">
        <v>109</v>
      </c>
      <c r="G111" s="12">
        <v>101.6</v>
      </c>
      <c r="H111" s="12">
        <v>101.2</v>
      </c>
    </row>
    <row r="112" spans="1:8" ht="31.5" x14ac:dyDescent="0.25">
      <c r="A112" s="13" t="s">
        <v>73</v>
      </c>
      <c r="B112" s="11" t="s">
        <v>158</v>
      </c>
      <c r="C112" s="6"/>
      <c r="D112" s="12">
        <v>27087.200000000001</v>
      </c>
      <c r="E112" s="12">
        <v>27801.599999999999</v>
      </c>
      <c r="F112" s="12">
        <v>30299.599999999999</v>
      </c>
      <c r="G112" s="12">
        <v>30786.1</v>
      </c>
      <c r="H112" s="12">
        <v>31140.400000000001</v>
      </c>
    </row>
    <row r="113" spans="1:8" ht="31.5" x14ac:dyDescent="0.25">
      <c r="A113" s="13" t="s">
        <v>60</v>
      </c>
      <c r="B113" s="11" t="s">
        <v>94</v>
      </c>
      <c r="C113" s="6" t="s">
        <v>195</v>
      </c>
      <c r="D113" s="12">
        <v>233.8</v>
      </c>
      <c r="E113" s="12">
        <v>248.4</v>
      </c>
      <c r="F113" s="12">
        <v>464.8</v>
      </c>
      <c r="G113" s="12">
        <v>496.7</v>
      </c>
      <c r="H113" s="12">
        <v>516.29999999999995</v>
      </c>
    </row>
    <row r="114" spans="1:8" x14ac:dyDescent="0.25">
      <c r="A114" s="13" t="s">
        <v>61</v>
      </c>
      <c r="B114" s="11" t="s">
        <v>95</v>
      </c>
      <c r="C114" s="6" t="s">
        <v>195</v>
      </c>
      <c r="D114" s="12"/>
      <c r="E114" s="12"/>
      <c r="F114" s="12"/>
      <c r="G114" s="12"/>
      <c r="H114" s="12"/>
    </row>
    <row r="115" spans="1:8" x14ac:dyDescent="0.25">
      <c r="A115" s="13" t="s">
        <v>62</v>
      </c>
      <c r="B115" s="11" t="s">
        <v>96</v>
      </c>
      <c r="C115" s="6" t="s">
        <v>195</v>
      </c>
      <c r="D115" s="12">
        <v>10198.5</v>
      </c>
      <c r="E115" s="12">
        <v>10790</v>
      </c>
      <c r="F115" s="12">
        <v>11930</v>
      </c>
      <c r="G115" s="12">
        <v>12064.6</v>
      </c>
      <c r="H115" s="12">
        <v>12173.6</v>
      </c>
    </row>
    <row r="116" spans="1:8" ht="31.5" x14ac:dyDescent="0.25">
      <c r="A116" s="13" t="s">
        <v>63</v>
      </c>
      <c r="B116" s="11" t="s">
        <v>97</v>
      </c>
      <c r="C116" s="6" t="s">
        <v>195</v>
      </c>
      <c r="D116" s="12">
        <v>132.9</v>
      </c>
      <c r="E116" s="12">
        <v>140.6</v>
      </c>
      <c r="F116" s="12">
        <v>155.4</v>
      </c>
      <c r="G116" s="12">
        <v>157.19999999999999</v>
      </c>
      <c r="H116" s="12">
        <v>158.6</v>
      </c>
    </row>
    <row r="117" spans="1:8" ht="47.25" x14ac:dyDescent="0.25">
      <c r="A117" s="13" t="s">
        <v>65</v>
      </c>
      <c r="B117" s="11" t="s">
        <v>98</v>
      </c>
      <c r="C117" s="6" t="s">
        <v>195</v>
      </c>
      <c r="D117" s="12">
        <v>193.88</v>
      </c>
      <c r="E117" s="12">
        <v>205.1</v>
      </c>
      <c r="F117" s="12">
        <v>226.8</v>
      </c>
      <c r="G117" s="12">
        <v>229.4</v>
      </c>
      <c r="H117" s="12">
        <v>231.4</v>
      </c>
    </row>
    <row r="118" spans="1:8" x14ac:dyDescent="0.25">
      <c r="A118" s="13" t="s">
        <v>66</v>
      </c>
      <c r="B118" s="11" t="s">
        <v>99</v>
      </c>
      <c r="C118" s="6" t="s">
        <v>195</v>
      </c>
      <c r="D118" s="12">
        <v>369</v>
      </c>
      <c r="E118" s="12">
        <v>390.4</v>
      </c>
      <c r="F118" s="12">
        <v>431.7</v>
      </c>
      <c r="G118" s="12">
        <v>436.6</v>
      </c>
      <c r="H118" s="12">
        <v>440.6</v>
      </c>
    </row>
    <row r="119" spans="1:8" ht="47.25" x14ac:dyDescent="0.25">
      <c r="A119" s="13" t="s">
        <v>67</v>
      </c>
      <c r="B119" s="11" t="s">
        <v>100</v>
      </c>
      <c r="C119" s="6" t="s">
        <v>195</v>
      </c>
      <c r="D119" s="12">
        <v>854.9</v>
      </c>
      <c r="E119" s="12">
        <v>904.5</v>
      </c>
      <c r="F119" s="12">
        <v>1000</v>
      </c>
      <c r="G119" s="12">
        <v>1011.3</v>
      </c>
      <c r="H119" s="12">
        <v>1020.5</v>
      </c>
    </row>
    <row r="120" spans="1:8" ht="31.5" x14ac:dyDescent="0.25">
      <c r="A120" s="13" t="s">
        <v>68</v>
      </c>
      <c r="B120" s="11" t="s">
        <v>101</v>
      </c>
      <c r="C120" s="6" t="s">
        <v>195</v>
      </c>
      <c r="D120" s="12">
        <v>56.5</v>
      </c>
      <c r="E120" s="12">
        <v>59.8</v>
      </c>
      <c r="F120" s="12">
        <v>66.099999999999994</v>
      </c>
      <c r="G120" s="12">
        <v>67</v>
      </c>
      <c r="H120" s="12">
        <v>67.5</v>
      </c>
    </row>
    <row r="121" spans="1:8" x14ac:dyDescent="0.25">
      <c r="A121" s="13" t="s">
        <v>69</v>
      </c>
      <c r="B121" s="11" t="s">
        <v>102</v>
      </c>
      <c r="C121" s="6" t="s">
        <v>195</v>
      </c>
      <c r="D121" s="12">
        <v>26.2</v>
      </c>
      <c r="E121" s="12">
        <v>27.7</v>
      </c>
      <c r="F121" s="12">
        <v>30.6</v>
      </c>
      <c r="G121" s="12">
        <v>31</v>
      </c>
      <c r="H121" s="12">
        <v>31.3</v>
      </c>
    </row>
    <row r="122" spans="1:8" ht="31.5" x14ac:dyDescent="0.25">
      <c r="A122" s="13" t="s">
        <v>70</v>
      </c>
      <c r="B122" s="11" t="s">
        <v>103</v>
      </c>
      <c r="C122" s="6" t="s">
        <v>195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</row>
    <row r="123" spans="1:8" x14ac:dyDescent="0.25">
      <c r="A123" s="13" t="s">
        <v>159</v>
      </c>
      <c r="B123" s="11" t="s">
        <v>104</v>
      </c>
      <c r="C123" s="6" t="s">
        <v>195</v>
      </c>
      <c r="D123" s="12"/>
      <c r="E123" s="12"/>
      <c r="F123" s="12"/>
      <c r="G123" s="12"/>
      <c r="H123" s="12"/>
    </row>
    <row r="124" spans="1:8" ht="31.5" x14ac:dyDescent="0.25">
      <c r="A124" s="13" t="s">
        <v>160</v>
      </c>
      <c r="B124" s="11" t="s">
        <v>105</v>
      </c>
      <c r="C124" s="6" t="s">
        <v>195</v>
      </c>
      <c r="D124" s="12">
        <v>4985.8</v>
      </c>
      <c r="E124" s="12">
        <v>5275</v>
      </c>
      <c r="F124" s="12">
        <v>5832.4</v>
      </c>
      <c r="G124" s="12">
        <v>5898.2</v>
      </c>
      <c r="H124" s="12">
        <v>5951.5</v>
      </c>
    </row>
    <row r="125" spans="1:8" ht="31.5" x14ac:dyDescent="0.25">
      <c r="A125" s="13" t="s">
        <v>161</v>
      </c>
      <c r="B125" s="11" t="s">
        <v>106</v>
      </c>
      <c r="C125" s="6" t="s">
        <v>195</v>
      </c>
      <c r="D125" s="12">
        <v>8404.2000000000007</v>
      </c>
      <c r="E125" s="12">
        <v>8891.6</v>
      </c>
      <c r="F125" s="12">
        <v>9831</v>
      </c>
      <c r="G125" s="12">
        <v>9942</v>
      </c>
      <c r="H125" s="12">
        <v>10031.799999999999</v>
      </c>
    </row>
    <row r="126" spans="1:8" ht="31.5" x14ac:dyDescent="0.25">
      <c r="A126" s="13" t="s">
        <v>162</v>
      </c>
      <c r="B126" s="11" t="s">
        <v>107</v>
      </c>
      <c r="C126" s="6" t="s">
        <v>195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</row>
    <row r="127" spans="1:8" ht="47.25" x14ac:dyDescent="0.25">
      <c r="A127" s="13" t="s">
        <v>163</v>
      </c>
      <c r="B127" s="11" t="s">
        <v>108</v>
      </c>
      <c r="C127" s="6" t="s">
        <v>195</v>
      </c>
      <c r="D127" s="12">
        <v>673.5</v>
      </c>
      <c r="E127" s="12">
        <v>302.8</v>
      </c>
      <c r="F127" s="12">
        <v>87</v>
      </c>
      <c r="G127" s="12">
        <v>204.6</v>
      </c>
      <c r="H127" s="12">
        <v>260.60000000000002</v>
      </c>
    </row>
    <row r="128" spans="1:8" x14ac:dyDescent="0.25">
      <c r="A128" s="13" t="s">
        <v>164</v>
      </c>
      <c r="B128" s="11" t="s">
        <v>109</v>
      </c>
      <c r="C128" s="6" t="s">
        <v>195</v>
      </c>
      <c r="D128" s="12">
        <v>160.69999999999999</v>
      </c>
      <c r="E128" s="12">
        <v>170</v>
      </c>
      <c r="F128" s="12">
        <v>188</v>
      </c>
      <c r="G128" s="12">
        <v>190.1</v>
      </c>
      <c r="H128" s="12">
        <v>192</v>
      </c>
    </row>
    <row r="129" spans="1:8" ht="31.5" x14ac:dyDescent="0.25">
      <c r="A129" s="13" t="s">
        <v>165</v>
      </c>
      <c r="B129" s="11" t="s">
        <v>110</v>
      </c>
      <c r="C129" s="6" t="s">
        <v>195</v>
      </c>
      <c r="D129" s="12">
        <v>100.1</v>
      </c>
      <c r="E129" s="12">
        <v>38.1</v>
      </c>
      <c r="F129" s="12">
        <v>55.8</v>
      </c>
      <c r="G129" s="12">
        <v>57.4</v>
      </c>
      <c r="H129" s="12">
        <v>64.7</v>
      </c>
    </row>
    <row r="130" spans="1:8" ht="31.5" x14ac:dyDescent="0.25">
      <c r="A130" s="13" t="s">
        <v>166</v>
      </c>
      <c r="B130" s="11" t="s">
        <v>111</v>
      </c>
      <c r="C130" s="6" t="s">
        <v>195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</row>
    <row r="131" spans="1:8" x14ac:dyDescent="0.25">
      <c r="A131" s="13" t="s">
        <v>167</v>
      </c>
      <c r="B131" s="11" t="s">
        <v>112</v>
      </c>
      <c r="C131" s="6" t="s">
        <v>195</v>
      </c>
      <c r="D131" s="12">
        <v>0</v>
      </c>
      <c r="E131" s="12">
        <v>357.6</v>
      </c>
      <c r="F131" s="12">
        <v>0</v>
      </c>
      <c r="G131" s="12">
        <v>0</v>
      </c>
      <c r="H131" s="12">
        <v>0</v>
      </c>
    </row>
    <row r="132" spans="1:8" ht="31.5" x14ac:dyDescent="0.25">
      <c r="A132" s="13" t="s">
        <v>74</v>
      </c>
      <c r="B132" s="11" t="s">
        <v>154</v>
      </c>
      <c r="C132" s="6" t="s">
        <v>195</v>
      </c>
      <c r="D132" s="12">
        <f>D110</f>
        <v>27087.200000000001</v>
      </c>
      <c r="E132" s="12">
        <v>27801.599999999999</v>
      </c>
      <c r="F132" s="12">
        <f>F110</f>
        <v>30299.599999999999</v>
      </c>
      <c r="G132" s="12">
        <f>G110</f>
        <v>30786.1</v>
      </c>
      <c r="H132" s="12">
        <f>H110</f>
        <v>31140.400000000001</v>
      </c>
    </row>
    <row r="133" spans="1:8" x14ac:dyDescent="0.25">
      <c r="A133" s="13" t="s">
        <v>46</v>
      </c>
      <c r="B133" s="11" t="s">
        <v>86</v>
      </c>
      <c r="C133" s="6" t="s">
        <v>195</v>
      </c>
      <c r="D133" s="12">
        <v>12954.6</v>
      </c>
      <c r="E133" s="12">
        <v>11398.7</v>
      </c>
      <c r="F133" s="12">
        <v>12422.8</v>
      </c>
      <c r="G133" s="12">
        <v>12622.3</v>
      </c>
      <c r="H133" s="12">
        <v>12767.6</v>
      </c>
    </row>
    <row r="134" spans="1:8" x14ac:dyDescent="0.25">
      <c r="A134" s="13" t="s">
        <v>47</v>
      </c>
      <c r="B134" s="11" t="s">
        <v>31</v>
      </c>
      <c r="C134" s="6" t="s">
        <v>195</v>
      </c>
      <c r="D134" s="12">
        <v>14132.6</v>
      </c>
      <c r="E134" s="12">
        <v>16402.900000000001</v>
      </c>
      <c r="F134" s="12">
        <f>F132-F133</f>
        <v>17876.8</v>
      </c>
      <c r="G134" s="12">
        <f>G132-G133</f>
        <v>18163.8</v>
      </c>
      <c r="H134" s="12">
        <f>H132-H133</f>
        <v>18372.800000000003</v>
      </c>
    </row>
    <row r="135" spans="1:8" x14ac:dyDescent="0.25">
      <c r="A135" s="13" t="s">
        <v>78</v>
      </c>
      <c r="B135" s="11" t="s">
        <v>181</v>
      </c>
      <c r="C135" s="6" t="s">
        <v>195</v>
      </c>
      <c r="D135" s="12">
        <v>1228.8</v>
      </c>
      <c r="E135" s="12">
        <v>868.5</v>
      </c>
      <c r="F135" s="12">
        <v>330.8</v>
      </c>
      <c r="G135" s="12">
        <v>452.1</v>
      </c>
      <c r="H135" s="12">
        <v>517.29999999999995</v>
      </c>
    </row>
    <row r="136" spans="1:8" x14ac:dyDescent="0.25">
      <c r="A136" s="13" t="s">
        <v>199</v>
      </c>
      <c r="B136" s="11" t="s">
        <v>184</v>
      </c>
      <c r="C136" s="6" t="s">
        <v>195</v>
      </c>
      <c r="D136" s="12">
        <v>274.60000000000002</v>
      </c>
      <c r="E136" s="12">
        <v>69.5</v>
      </c>
      <c r="F136" s="12"/>
      <c r="G136" s="12"/>
      <c r="H136" s="12"/>
    </row>
    <row r="137" spans="1:8" x14ac:dyDescent="0.25">
      <c r="A137" s="13" t="s">
        <v>200</v>
      </c>
      <c r="B137" s="11" t="s">
        <v>183</v>
      </c>
      <c r="C137" s="6" t="s">
        <v>195</v>
      </c>
      <c r="D137" s="12">
        <v>442.5</v>
      </c>
      <c r="E137" s="12">
        <v>495</v>
      </c>
      <c r="F137" s="12">
        <v>188.6</v>
      </c>
      <c r="G137" s="12">
        <v>257.7</v>
      </c>
      <c r="H137" s="12">
        <v>294.89999999999998</v>
      </c>
    </row>
    <row r="138" spans="1:8" x14ac:dyDescent="0.25">
      <c r="A138" s="13" t="s">
        <v>201</v>
      </c>
      <c r="B138" s="11" t="s">
        <v>182</v>
      </c>
      <c r="C138" s="6" t="s">
        <v>195</v>
      </c>
      <c r="D138" s="12">
        <v>511.7</v>
      </c>
      <c r="E138" s="12">
        <v>304</v>
      </c>
      <c r="F138" s="12">
        <v>142.19999999999999</v>
      </c>
      <c r="G138" s="12">
        <v>194.4</v>
      </c>
      <c r="H138" s="12">
        <v>222.4</v>
      </c>
    </row>
    <row r="139" spans="1:8" x14ac:dyDescent="0.25">
      <c r="A139" s="13" t="s">
        <v>198</v>
      </c>
      <c r="B139" s="11" t="s">
        <v>185</v>
      </c>
      <c r="C139" s="6" t="s">
        <v>195</v>
      </c>
      <c r="D139" s="12">
        <v>11675</v>
      </c>
      <c r="E139" s="12">
        <v>15534.4</v>
      </c>
      <c r="F139" s="12">
        <v>17546</v>
      </c>
      <c r="G139" s="12">
        <v>17711.7</v>
      </c>
      <c r="H139" s="12">
        <v>17855.5</v>
      </c>
    </row>
    <row r="140" spans="1:8" ht="31.5" x14ac:dyDescent="0.25">
      <c r="A140" s="14" t="s">
        <v>35</v>
      </c>
      <c r="B140" s="8" t="s">
        <v>204</v>
      </c>
      <c r="C140" s="9"/>
      <c r="D140" s="9"/>
      <c r="E140" s="9"/>
      <c r="F140" s="9"/>
      <c r="G140" s="9"/>
      <c r="H140" s="9"/>
    </row>
    <row r="141" spans="1:8" ht="31.5" x14ac:dyDescent="0.25">
      <c r="A141" s="13">
        <v>1</v>
      </c>
      <c r="B141" s="11" t="s">
        <v>207</v>
      </c>
      <c r="C141" s="6" t="s">
        <v>195</v>
      </c>
      <c r="D141" s="12">
        <f>D142+D145</f>
        <v>8566.7999999999993</v>
      </c>
      <c r="E141" s="12">
        <f>E142+E145</f>
        <v>9639.2000000000007</v>
      </c>
      <c r="F141" s="12">
        <f>F142+F145</f>
        <v>8466.4000000000015</v>
      </c>
      <c r="G141" s="12">
        <f>G142+G145</f>
        <v>8923.7000000000007</v>
      </c>
      <c r="H141" s="12">
        <f>H142+H145</f>
        <v>9135.0999999999985</v>
      </c>
    </row>
    <row r="142" spans="1:8" x14ac:dyDescent="0.25">
      <c r="A142" s="13" t="s">
        <v>44</v>
      </c>
      <c r="B142" s="11" t="s">
        <v>37</v>
      </c>
      <c r="C142" s="6" t="s">
        <v>195</v>
      </c>
      <c r="D142" s="12">
        <f>D143+D144</f>
        <v>4613</v>
      </c>
      <c r="E142" s="12">
        <f>E143+E144</f>
        <v>4595.6000000000004</v>
      </c>
      <c r="F142" s="12">
        <f>F143+F144</f>
        <v>4577.9000000000005</v>
      </c>
      <c r="G142" s="12">
        <f>G143+G144</f>
        <v>4767.7</v>
      </c>
      <c r="H142" s="12">
        <f>H143+H144</f>
        <v>4979.0999999999995</v>
      </c>
    </row>
    <row r="143" spans="1:8" x14ac:dyDescent="0.25">
      <c r="A143" s="13" t="s">
        <v>88</v>
      </c>
      <c r="B143" s="11" t="s">
        <v>171</v>
      </c>
      <c r="C143" s="6" t="s">
        <v>195</v>
      </c>
      <c r="D143" s="12">
        <v>3888</v>
      </c>
      <c r="E143" s="12">
        <v>3997.9</v>
      </c>
      <c r="F143" s="12">
        <v>4152.1000000000004</v>
      </c>
      <c r="G143" s="12">
        <v>4367</v>
      </c>
      <c r="H143" s="12">
        <v>4542.3999999999996</v>
      </c>
    </row>
    <row r="144" spans="1:8" x14ac:dyDescent="0.25">
      <c r="A144" s="13" t="s">
        <v>64</v>
      </c>
      <c r="B144" s="11" t="s">
        <v>172</v>
      </c>
      <c r="C144" s="6" t="s">
        <v>195</v>
      </c>
      <c r="D144" s="12">
        <v>725</v>
      </c>
      <c r="E144" s="12">
        <v>597.70000000000005</v>
      </c>
      <c r="F144" s="12">
        <v>425.8</v>
      </c>
      <c r="G144" s="12">
        <v>400.7</v>
      </c>
      <c r="H144" s="12">
        <v>436.7</v>
      </c>
    </row>
    <row r="145" spans="1:8" x14ac:dyDescent="0.25">
      <c r="A145" s="13" t="s">
        <v>45</v>
      </c>
      <c r="B145" s="11" t="s">
        <v>113</v>
      </c>
      <c r="C145" s="6" t="s">
        <v>195</v>
      </c>
      <c r="D145" s="12">
        <v>3953.8</v>
      </c>
      <c r="E145" s="12">
        <v>5043.6000000000004</v>
      </c>
      <c r="F145" s="12">
        <v>3888.5</v>
      </c>
      <c r="G145" s="12">
        <v>4156</v>
      </c>
      <c r="H145" s="12">
        <v>4156</v>
      </c>
    </row>
    <row r="146" spans="1:8" ht="31.5" x14ac:dyDescent="0.25">
      <c r="A146" s="13">
        <v>2</v>
      </c>
      <c r="B146" s="11" t="s">
        <v>205</v>
      </c>
      <c r="C146" s="6" t="s">
        <v>195</v>
      </c>
      <c r="D146" s="12">
        <v>7857.8</v>
      </c>
      <c r="E146" s="12">
        <v>10150.700000000001</v>
      </c>
      <c r="F146" s="12">
        <v>8631.1</v>
      </c>
      <c r="G146" s="12">
        <v>9148.9</v>
      </c>
      <c r="H146" s="12">
        <v>9331.9</v>
      </c>
    </row>
    <row r="147" spans="1:8" x14ac:dyDescent="0.25">
      <c r="A147" s="13" t="s">
        <v>60</v>
      </c>
      <c r="B147" s="1" t="s">
        <v>211</v>
      </c>
      <c r="C147" s="6" t="s">
        <v>195</v>
      </c>
      <c r="D147" s="12">
        <v>6410.2</v>
      </c>
      <c r="E147" s="12">
        <v>8988</v>
      </c>
      <c r="F147" s="12">
        <v>7060.2</v>
      </c>
      <c r="G147" s="12">
        <v>7502.1</v>
      </c>
      <c r="H147" s="12">
        <v>7704.7</v>
      </c>
    </row>
    <row r="148" spans="1:8" ht="31.5" x14ac:dyDescent="0.25">
      <c r="A148" s="13">
        <v>3</v>
      </c>
      <c r="B148" s="11" t="s">
        <v>206</v>
      </c>
      <c r="C148" s="6" t="s">
        <v>195</v>
      </c>
      <c r="D148" s="12">
        <f>D141-D146</f>
        <v>708.99999999999909</v>
      </c>
      <c r="E148" s="12">
        <f>E141-E146</f>
        <v>-511.5</v>
      </c>
      <c r="F148" s="12">
        <f>F141-F146</f>
        <v>-164.69999999999891</v>
      </c>
      <c r="G148" s="12">
        <f>G141-G146</f>
        <v>-225.19999999999891</v>
      </c>
      <c r="H148" s="12">
        <f>H141-H146</f>
        <v>-196.80000000000109</v>
      </c>
    </row>
    <row r="149" spans="1:8" x14ac:dyDescent="0.25">
      <c r="A149" s="13" t="s">
        <v>75</v>
      </c>
      <c r="B149" s="11" t="s">
        <v>85</v>
      </c>
      <c r="C149" s="6" t="s">
        <v>195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</row>
    <row r="150" spans="1:8" x14ac:dyDescent="0.25">
      <c r="A150" s="14" t="s">
        <v>197</v>
      </c>
      <c r="B150" s="8" t="s">
        <v>38</v>
      </c>
      <c r="C150" s="9"/>
      <c r="D150" s="9"/>
      <c r="E150" s="9"/>
      <c r="F150" s="9"/>
      <c r="G150" s="9"/>
      <c r="H150" s="9"/>
    </row>
    <row r="151" spans="1:8" ht="31.5" x14ac:dyDescent="0.25">
      <c r="A151" s="13">
        <v>1</v>
      </c>
      <c r="B151" s="11" t="s">
        <v>39</v>
      </c>
      <c r="C151" s="6" t="s">
        <v>9</v>
      </c>
      <c r="D151" s="12">
        <v>53612</v>
      </c>
      <c r="E151" s="12">
        <v>55722</v>
      </c>
      <c r="F151" s="12">
        <v>56223.5</v>
      </c>
      <c r="G151" s="12">
        <v>57460</v>
      </c>
      <c r="H151" s="12">
        <v>57460</v>
      </c>
    </row>
    <row r="152" spans="1:8" ht="47.25" x14ac:dyDescent="0.25">
      <c r="A152" s="13" t="s">
        <v>73</v>
      </c>
      <c r="B152" s="11" t="s">
        <v>41</v>
      </c>
      <c r="C152" s="6" t="s">
        <v>9</v>
      </c>
      <c r="D152" s="12">
        <v>36</v>
      </c>
      <c r="E152" s="12">
        <v>65</v>
      </c>
      <c r="F152" s="12">
        <v>70</v>
      </c>
      <c r="G152" s="12">
        <v>70</v>
      </c>
      <c r="H152" s="12">
        <v>70</v>
      </c>
    </row>
    <row r="153" spans="1:8" ht="31.5" x14ac:dyDescent="0.25">
      <c r="A153" s="13" t="s">
        <v>74</v>
      </c>
      <c r="B153" s="11" t="s">
        <v>40</v>
      </c>
      <c r="C153" s="6" t="s">
        <v>7</v>
      </c>
      <c r="D153" s="12">
        <v>0.1</v>
      </c>
      <c r="E153" s="12">
        <v>0.1</v>
      </c>
      <c r="F153" s="12">
        <v>0.1</v>
      </c>
      <c r="G153" s="12">
        <v>0.1</v>
      </c>
      <c r="H153" s="12">
        <v>0.1</v>
      </c>
    </row>
    <row r="154" spans="1:8" ht="47.25" x14ac:dyDescent="0.25">
      <c r="A154" s="13" t="s">
        <v>75</v>
      </c>
      <c r="B154" s="11" t="s">
        <v>42</v>
      </c>
      <c r="C154" s="6" t="s">
        <v>43</v>
      </c>
      <c r="D154" s="12">
        <v>1433</v>
      </c>
      <c r="E154" s="12">
        <v>1480</v>
      </c>
      <c r="F154" s="12">
        <v>1500</v>
      </c>
      <c r="G154" s="12">
        <v>1520</v>
      </c>
      <c r="H154" s="12">
        <v>1540</v>
      </c>
    </row>
    <row r="155" spans="1:8" ht="47.25" x14ac:dyDescent="0.25">
      <c r="A155" s="13" t="s">
        <v>76</v>
      </c>
      <c r="B155" s="11" t="s">
        <v>214</v>
      </c>
      <c r="C155" s="6" t="s">
        <v>9</v>
      </c>
      <c r="D155" s="12">
        <v>20773</v>
      </c>
      <c r="E155" s="12">
        <v>21975</v>
      </c>
      <c r="F155" s="12">
        <v>22414.5</v>
      </c>
      <c r="G155" s="12">
        <v>22862.799999999999</v>
      </c>
      <c r="H155" s="12">
        <v>23320.1</v>
      </c>
    </row>
    <row r="156" spans="1:8" ht="24" customHeight="1" x14ac:dyDescent="0.25">
      <c r="A156" s="19" t="s">
        <v>81</v>
      </c>
      <c r="B156" s="30" t="s">
        <v>169</v>
      </c>
      <c r="C156" s="6" t="s">
        <v>157</v>
      </c>
      <c r="D156" s="12">
        <v>115167.4</v>
      </c>
      <c r="E156" s="12">
        <v>131950</v>
      </c>
      <c r="F156" s="12">
        <v>146069</v>
      </c>
      <c r="G156" s="12">
        <v>158047</v>
      </c>
      <c r="H156" s="12">
        <v>169286</v>
      </c>
    </row>
    <row r="157" spans="1:8" ht="28.5" customHeight="1" x14ac:dyDescent="0.25">
      <c r="A157" s="19"/>
      <c r="B157" s="30"/>
      <c r="C157" s="6" t="s">
        <v>19</v>
      </c>
      <c r="D157" s="12">
        <v>116.17</v>
      </c>
      <c r="E157" s="12">
        <f>E156/D156*100</f>
        <v>114.57235294015496</v>
      </c>
      <c r="F157" s="12">
        <f>F156/E156*100</f>
        <v>110.70026525198939</v>
      </c>
      <c r="G157" s="12">
        <f>G156/F156*100</f>
        <v>108.20023413592206</v>
      </c>
      <c r="H157" s="12">
        <f>H156/G156*100</f>
        <v>107.11117578948036</v>
      </c>
    </row>
    <row r="158" spans="1:8" ht="31.5" x14ac:dyDescent="0.25">
      <c r="A158" s="13" t="s">
        <v>82</v>
      </c>
      <c r="B158" s="11" t="s">
        <v>170</v>
      </c>
      <c r="C158" s="6" t="s">
        <v>195</v>
      </c>
      <c r="D158" s="12">
        <v>28708.5</v>
      </c>
      <c r="E158" s="12">
        <f>E156*E155*12/1000000</f>
        <v>34795.214999999997</v>
      </c>
      <c r="F158" s="12">
        <f>F156*F155*12/1000000</f>
        <v>39288.763206000003</v>
      </c>
      <c r="G158" s="12">
        <f>G156*G155*12/1000000</f>
        <v>43360.763419199997</v>
      </c>
      <c r="H158" s="12">
        <f>H156*H155*12/1000000</f>
        <v>47373.1973832</v>
      </c>
    </row>
  </sheetData>
  <mergeCells count="49">
    <mergeCell ref="B156:B157"/>
    <mergeCell ref="B99:B100"/>
    <mergeCell ref="B101:B102"/>
    <mergeCell ref="A71:A72"/>
    <mergeCell ref="A73:A74"/>
    <mergeCell ref="A75:A76"/>
    <mergeCell ref="A79:A80"/>
    <mergeCell ref="A82:A83"/>
    <mergeCell ref="A156:A157"/>
    <mergeCell ref="A84:A85"/>
    <mergeCell ref="A110:A111"/>
    <mergeCell ref="B81:H81"/>
    <mergeCell ref="A103:A104"/>
    <mergeCell ref="B103:B104"/>
    <mergeCell ref="A31:A32"/>
    <mergeCell ref="A33:A34"/>
    <mergeCell ref="A61:A62"/>
    <mergeCell ref="A63:A64"/>
    <mergeCell ref="A22:A23"/>
    <mergeCell ref="A35:A36"/>
    <mergeCell ref="A37:A38"/>
    <mergeCell ref="A55:A56"/>
    <mergeCell ref="A39:A40"/>
    <mergeCell ref="A41:A42"/>
    <mergeCell ref="A24:A25"/>
    <mergeCell ref="A26:A27"/>
    <mergeCell ref="A29:A30"/>
    <mergeCell ref="A57:A58"/>
    <mergeCell ref="A59:A60"/>
    <mergeCell ref="A45:A46"/>
    <mergeCell ref="A65:A66"/>
    <mergeCell ref="A67:A68"/>
    <mergeCell ref="A69:A70"/>
    <mergeCell ref="A99:A100"/>
    <mergeCell ref="A101:A102"/>
    <mergeCell ref="A89:A90"/>
    <mergeCell ref="A77:A78"/>
    <mergeCell ref="A86:A87"/>
    <mergeCell ref="A1:H1"/>
    <mergeCell ref="A2:H2"/>
    <mergeCell ref="A4:A5"/>
    <mergeCell ref="B4:B5"/>
    <mergeCell ref="F4:H4"/>
    <mergeCell ref="C4:C5"/>
    <mergeCell ref="A47:A48"/>
    <mergeCell ref="A43:A44"/>
    <mergeCell ref="A49:A50"/>
    <mergeCell ref="A51:A52"/>
    <mergeCell ref="A53:A54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rowBreaks count="3" manualBreakCount="3">
    <brk id="38" max="7" man="1"/>
    <brk id="70" max="7" man="1"/>
    <brk id="1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форма 2П_сопоставимые</vt:lpstr>
      <vt:lpstr>'форма 2П_сопоставимые'!_ftnref2</vt:lpstr>
      <vt:lpstr>'форма 2П_сопоставимые'!_ftnref3</vt:lpstr>
      <vt:lpstr>'форма 2П_сопоставимые'!Заголовки_для_печати</vt:lpstr>
      <vt:lpstr>'форма 2П_сопоставимые'!Область_печати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2025-11-13T05:53:43Z</dcterms:modified>
  <cp:contentStatus>проект</cp:contentStatus>
</cp:coreProperties>
</file>